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tabRatio="701" firstSheet="8" activeTab="10"/>
  </bookViews>
  <sheets>
    <sheet name="INDICE del MODELO" sheetId="1" r:id="rId1"/>
    <sheet name="1. Cuadro de Resultados" sheetId="2" r:id="rId2"/>
    <sheet name="2. Flujo de Fondos" sheetId="3" r:id="rId3"/>
    <sheet name="3. Volumen" sheetId="4" r:id="rId4"/>
    <sheet name="4. Ingresos" sheetId="5" r:id="rId5"/>
    <sheet name="5. Gs Variables" sheetId="6" r:id="rId6"/>
    <sheet name="6. Gs Téc&amp;deOperaciones" sheetId="7" r:id="rId7"/>
    <sheet name="7. Gs de Comerc y Ventas" sheetId="8" r:id="rId8"/>
    <sheet name="8. Gs de Adm&amp;Dirección" sheetId="9" r:id="rId9"/>
    <sheet name="9. Balance de Personal" sheetId="10" r:id="rId10"/>
    <sheet name="10. Inversiones y depreciac." sheetId="11" r:id="rId11"/>
  </sheets>
  <definedNames>
    <definedName name="_xlnm.Print_Area" localSheetId="1">'1. Cuadro de Resultados'!$A$1:$K$46</definedName>
    <definedName name="_xlnm.Print_Area" localSheetId="10">'10. Inversiones y depreciac.'!$A$1:$L$82</definedName>
    <definedName name="_xlnm.Print_Area" localSheetId="2">'2. Flujo de Fondos'!$A$1:$L$30</definedName>
    <definedName name="_xlnm.Print_Area" localSheetId="4">'4. Ingresos'!$A$1:$K$97</definedName>
    <definedName name="_xlnm.Print_Area" localSheetId="5">'5. Gs Variables'!$A$1:$K$71</definedName>
    <definedName name="_xlnm.Print_Area" localSheetId="6">'6. Gs Téc&amp;deOperaciones'!$A$1:$K$75</definedName>
    <definedName name="_xlnm.Print_Area" localSheetId="7">'7. Gs de Comerc y Ventas'!$A$1:$K$48</definedName>
    <definedName name="_xlnm.Print_Area" localSheetId="8">'8. Gs de Adm&amp;Dirección'!$A$1:$K$86</definedName>
    <definedName name="_xlnm.Print_Area" localSheetId="9">'9. Balance de Personal'!$A$1:$K$203</definedName>
    <definedName name="_xlnm.Print_Titles" localSheetId="1">'1. Cuadro de Resultados'!$1:$5</definedName>
    <definedName name="_xlnm.Print_Titles" localSheetId="10">'10. Inversiones y depreciac.'!$1:$4</definedName>
    <definedName name="_xlnm.Print_Titles" localSheetId="2">'2. Flujo de Fondos'!$1:$5</definedName>
    <definedName name="_xlnm.Print_Titles" localSheetId="3">'3. Volumen'!$1:$4</definedName>
    <definedName name="_xlnm.Print_Titles" localSheetId="4">'4. Ingresos'!$1:$4</definedName>
    <definedName name="_xlnm.Print_Titles" localSheetId="5">'5. Gs Variables'!$1:$5</definedName>
    <definedName name="_xlnm.Print_Titles" localSheetId="6">'6. Gs Téc&amp;deOperaciones'!$1:$5</definedName>
    <definedName name="_xlnm.Print_Titles" localSheetId="7">'7. Gs de Comerc y Ventas'!$1:$5</definedName>
    <definedName name="_xlnm.Print_Titles" localSheetId="8">'8. Gs de Adm&amp;Dirección'!$1:$5</definedName>
    <definedName name="_xlnm.Print_Titles" localSheetId="9">'9. Balance de Personal'!$1:$3</definedName>
  </definedNames>
  <calcPr fullCalcOnLoad="1"/>
</workbook>
</file>

<file path=xl/sharedStrings.xml><?xml version="1.0" encoding="utf-8"?>
<sst xmlns="http://schemas.openxmlformats.org/spreadsheetml/2006/main" count="645" uniqueCount="285">
  <si>
    <t>Estadística de Volumen</t>
  </si>
  <si>
    <t>IV</t>
  </si>
  <si>
    <t>I</t>
  </si>
  <si>
    <t>II</t>
  </si>
  <si>
    <t>III</t>
  </si>
  <si>
    <t>Ventas</t>
  </si>
  <si>
    <t>Producto A</t>
  </si>
  <si>
    <t>Ventas (unidades)</t>
  </si>
  <si>
    <t>Mercado (unidades)</t>
  </si>
  <si>
    <t>Share (%)</t>
  </si>
  <si>
    <t>Producto B</t>
  </si>
  <si>
    <t>VENTAS</t>
  </si>
  <si>
    <t>Precio de Venta Bruto</t>
  </si>
  <si>
    <t>Ingresos Brutos</t>
  </si>
  <si>
    <t>Precio de Venta Neto</t>
  </si>
  <si>
    <t>Ingreso por Venta Neto</t>
  </si>
  <si>
    <t>VOLUMEN DE VENTAS (en unidades)</t>
  </si>
  <si>
    <t>Mercado Local</t>
  </si>
  <si>
    <t>Mercado de Exportación</t>
  </si>
  <si>
    <t>Mercado Exportación</t>
  </si>
  <si>
    <t>TOTAL MERCADO LOCAL</t>
  </si>
  <si>
    <t>TOTAL MERCADO EXPORTACION</t>
  </si>
  <si>
    <t xml:space="preserve">TOTAL </t>
  </si>
  <si>
    <t>Asunciones generales:</t>
  </si>
  <si>
    <t>-</t>
  </si>
  <si>
    <t>GASTOS VARIABLES DE VENTAS</t>
  </si>
  <si>
    <t>GASTOS VARIABLES DE PRODUCCION</t>
  </si>
  <si>
    <t>- Gasto 1 (% s/monto de ventas)</t>
  </si>
  <si>
    <t>- Gasto 2 (% s/monto de ventas)</t>
  </si>
  <si>
    <t>Otros</t>
  </si>
  <si>
    <t>Dirección</t>
  </si>
  <si>
    <t>Producción</t>
  </si>
  <si>
    <t>Comercial</t>
  </si>
  <si>
    <t>Contabilidad</t>
  </si>
  <si>
    <t>Control</t>
  </si>
  <si>
    <t>Finanzas</t>
  </si>
  <si>
    <t>Sistemas</t>
  </si>
  <si>
    <t>Total Administración</t>
  </si>
  <si>
    <t>Total Dirección</t>
  </si>
  <si>
    <t>Comunicaciones</t>
  </si>
  <si>
    <t>Seguros</t>
  </si>
  <si>
    <t>Teléfono</t>
  </si>
  <si>
    <t>Correo</t>
  </si>
  <si>
    <t>Total Seguros</t>
  </si>
  <si>
    <t>Viáticos</t>
  </si>
  <si>
    <t>Impuestos</t>
  </si>
  <si>
    <t>Total Viáticos</t>
  </si>
  <si>
    <t>Total Impuestos</t>
  </si>
  <si>
    <t>Seguridad</t>
  </si>
  <si>
    <t>Limpieza</t>
  </si>
  <si>
    <t>Jardinería</t>
  </si>
  <si>
    <t>Total Otros Gastos de Administración y Dirección</t>
  </si>
  <si>
    <t>Otros Gastos</t>
  </si>
  <si>
    <t>Librería</t>
  </si>
  <si>
    <t>Donaciones</t>
  </si>
  <si>
    <t>Servicios Generales</t>
  </si>
  <si>
    <t>Total Servicios Generales</t>
  </si>
  <si>
    <t>Total Otros Gastos</t>
  </si>
  <si>
    <t>TOTAL GASTOS DE ADMINISTRACIÓN Y DIRECCIÓN</t>
  </si>
  <si>
    <t>* Incluye Cargas Sociales</t>
  </si>
  <si>
    <t>Total Sueldos de Administración y Dirección</t>
  </si>
  <si>
    <t>Publicidad</t>
  </si>
  <si>
    <t>Promociones</t>
  </si>
  <si>
    <t>Total Publicidad</t>
  </si>
  <si>
    <t>Total Promociones</t>
  </si>
  <si>
    <t>* Incluye Cargas Sociales. No incluye las comisiones de los vendedores.</t>
  </si>
  <si>
    <t>Total Comunicaciones</t>
  </si>
  <si>
    <t>Total</t>
  </si>
  <si>
    <t>Teléfonos</t>
  </si>
  <si>
    <t>Celulares</t>
  </si>
  <si>
    <t>Total Sistemas</t>
  </si>
  <si>
    <t>Estudio Jurídico</t>
  </si>
  <si>
    <t>Escribanía</t>
  </si>
  <si>
    <t>Otros Asesores</t>
  </si>
  <si>
    <t>Gastos de vehículos</t>
  </si>
  <si>
    <t>De planta</t>
  </si>
  <si>
    <t>De vehículos</t>
  </si>
  <si>
    <t>De personal</t>
  </si>
  <si>
    <t>Línea Producción A</t>
  </si>
  <si>
    <t>Mantenimiento</t>
  </si>
  <si>
    <t>Servicios de Producción</t>
  </si>
  <si>
    <t>Control de Calidad</t>
  </si>
  <si>
    <t>Seguridad e Higiene</t>
  </si>
  <si>
    <t>Línea Producción B</t>
  </si>
  <si>
    <t>Almacenes Materias Primas</t>
  </si>
  <si>
    <t>Abastecimiento</t>
  </si>
  <si>
    <t>Almacenes Materiales Generales</t>
  </si>
  <si>
    <t>Logística y Distribución</t>
  </si>
  <si>
    <t>Almacenes de Producto Terminado</t>
  </si>
  <si>
    <t>Centros de Distribución</t>
  </si>
  <si>
    <t>Dirección Comercial</t>
  </si>
  <si>
    <t>Administración y Finanzas</t>
  </si>
  <si>
    <t>Dirección Financiera</t>
  </si>
  <si>
    <t>Recursos Humanos</t>
  </si>
  <si>
    <t>Dirección General</t>
  </si>
  <si>
    <t>TOTAL SUELDOS Y JORNALES</t>
  </si>
  <si>
    <t>TOTAL CARGAS SOCIALES</t>
  </si>
  <si>
    <t>+ Depreciación</t>
  </si>
  <si>
    <t>Flujo de Fondos Libre</t>
  </si>
  <si>
    <t>- Inversiones en Bienes de Capital</t>
  </si>
  <si>
    <t>Gastos Variables</t>
  </si>
  <si>
    <t>Margen Bruto</t>
  </si>
  <si>
    <t>Gastos Técnicos / de Operación</t>
  </si>
  <si>
    <t>Depreciación</t>
  </si>
  <si>
    <t>Presupuesto Financiero</t>
  </si>
  <si>
    <t>INDICE DEL MODELO</t>
  </si>
  <si>
    <t>Estudio Contable</t>
  </si>
  <si>
    <t>Restultado Operativo Neto</t>
  </si>
  <si>
    <t>Resultado Neto después de Impuestos</t>
  </si>
  <si>
    <t>Venta Bruta</t>
  </si>
  <si>
    <t>Total Gastos Vbles (% s/monto de ventas)</t>
  </si>
  <si>
    <t>Administración</t>
  </si>
  <si>
    <t>D. Comercial</t>
  </si>
  <si>
    <t>D. de Relaciones Industriales</t>
  </si>
  <si>
    <t>D. Financiera</t>
  </si>
  <si>
    <t>D. General</t>
  </si>
  <si>
    <t>Exportaciones</t>
  </si>
  <si>
    <t>Celular</t>
  </si>
  <si>
    <t>Departamento de Personal</t>
  </si>
  <si>
    <t>SUELDOS Y JORNALES c/CARGAS SOCIALES</t>
  </si>
  <si>
    <t>Capacitación</t>
  </si>
  <si>
    <t>Total Capacitación</t>
  </si>
  <si>
    <t>Planta</t>
  </si>
  <si>
    <t xml:space="preserve">Obras Civiles </t>
  </si>
  <si>
    <t>Instalaciones</t>
  </si>
  <si>
    <t>Total Planta</t>
  </si>
  <si>
    <t>Vehículos y Equipos de Transporte</t>
  </si>
  <si>
    <t>Muebles y útiles</t>
  </si>
  <si>
    <t>Total Vehículos y Equipos de Transporte</t>
  </si>
  <si>
    <t>Miscelaneos</t>
  </si>
  <si>
    <t>Total Otros</t>
  </si>
  <si>
    <t xml:space="preserve">-  </t>
  </si>
  <si>
    <t>Total Activo de Trabajo</t>
  </si>
  <si>
    <t>Proveedores</t>
  </si>
  <si>
    <t>Total Pasivo de Trabajo</t>
  </si>
  <si>
    <t>Créditos por ventas</t>
  </si>
  <si>
    <t>Total Mantenimiento</t>
  </si>
  <si>
    <t>Servicios de producción</t>
  </si>
  <si>
    <t>Logística</t>
  </si>
  <si>
    <t>Otros Servicios de Producción</t>
  </si>
  <si>
    <t>Total Producción</t>
  </si>
  <si>
    <t>Total Servicios de Producción</t>
  </si>
  <si>
    <t>Total Logística</t>
  </si>
  <si>
    <t>Dirección de Operaciones y Tecnología</t>
  </si>
  <si>
    <t>Gerencia de Operaciones</t>
  </si>
  <si>
    <t>Alquileres</t>
  </si>
  <si>
    <t>Vehículos de planta</t>
  </si>
  <si>
    <t>Total Vehículos</t>
  </si>
  <si>
    <t>Asesoramiento en calidad</t>
  </si>
  <si>
    <t>Energía eléctrica, gas, agua oficinas</t>
  </si>
  <si>
    <t>Bienes de uso menores y Materiales</t>
  </si>
  <si>
    <t>Asesoramiento Técnico</t>
  </si>
  <si>
    <t>Asesoramiento medioambiental</t>
  </si>
  <si>
    <t>Servicios de Planta</t>
  </si>
  <si>
    <t>Energía eléctrica</t>
  </si>
  <si>
    <t>Gas</t>
  </si>
  <si>
    <t>Agua</t>
  </si>
  <si>
    <t>Total Asesoramiento Técnico</t>
  </si>
  <si>
    <t>Total Servicios de Planta</t>
  </si>
  <si>
    <t>Dirección de Relaciones Industriales</t>
  </si>
  <si>
    <t>Maquinaria y Equipos de Producción</t>
  </si>
  <si>
    <t>Caja y Bancos</t>
  </si>
  <si>
    <t>Cuadro de Resultados</t>
  </si>
  <si>
    <t>Resultado Neto antes de Impuestos</t>
  </si>
  <si>
    <t>Resultado Neto antes de Impuestos Ajustado</t>
  </si>
  <si>
    <t>1. Cuadro de Resultados</t>
  </si>
  <si>
    <t>4. Modelo de Ingresos</t>
  </si>
  <si>
    <t>5. Gastos Variables</t>
  </si>
  <si>
    <t>9. Balance de Personal</t>
  </si>
  <si>
    <t>+ Intereses</t>
  </si>
  <si>
    <t>Flujo de Fondos Libre Acumulado</t>
  </si>
  <si>
    <t>En $ 000</t>
  </si>
  <si>
    <t>PRECIOS DE VENTA (en $/unidad)</t>
  </si>
  <si>
    <t>Ingresos Netos  por Ventas</t>
  </si>
  <si>
    <t>Venta Bruta Total</t>
  </si>
  <si>
    <t>Total Gastos Vbles ($)</t>
  </si>
  <si>
    <t>Materias Primas ($/ud producida)</t>
  </si>
  <si>
    <t>Insumos ($/ud producida)</t>
  </si>
  <si>
    <t>Packaging ($/ud producida)</t>
  </si>
  <si>
    <t>Mano de obra variable ($/ud producida)</t>
  </si>
  <si>
    <t>Servicios (energía eléctrica, agua, gases) ($/ud producida)</t>
  </si>
  <si>
    <t>Total Gastos variables de producción ($/ud producida)</t>
  </si>
  <si>
    <t>Total Gastos variables de producción ($)</t>
  </si>
  <si>
    <t>TOTAL GASTOS VARIABLES DE PRODUCCION ($)</t>
  </si>
  <si>
    <t>SUELDOS* ($)</t>
  </si>
  <si>
    <t>OTROS GASTOS DE ADMINISTRACIÓN Y DIRECCIÓN ($)</t>
  </si>
  <si>
    <t>Balance de Personal</t>
  </si>
  <si>
    <t>TOTAL PERSONAL</t>
  </si>
  <si>
    <t>SUELDOS Y JORNALES ($)</t>
  </si>
  <si>
    <t>CARGAS SOCIALES ($)</t>
  </si>
  <si>
    <t>SUELDOS Y JORNALES c/CARGAS SOCIALES ($)</t>
  </si>
  <si>
    <t>PERSONAL (cantidad de empleados)</t>
  </si>
  <si>
    <t>INVERSIONES EN BIENES DE CAPITAL ($)</t>
  </si>
  <si>
    <t>Ingreso Neto por Ventas</t>
  </si>
  <si>
    <t>D. de Operaciones y Tecnología</t>
  </si>
  <si>
    <t>Ejemplo genérico de aplicación de las planillas básicas del modelo</t>
  </si>
  <si>
    <t>6. Gastos Técnicos y de Operaciones</t>
  </si>
  <si>
    <t>Gastos de Comercialización y Ventas</t>
  </si>
  <si>
    <t>Quebrantos anteriores Acumulados</t>
  </si>
  <si>
    <t xml:space="preserve">Descuentos </t>
  </si>
  <si>
    <t>Bonificaciones</t>
  </si>
  <si>
    <t>Gastos Técnicos y de Operaciones</t>
  </si>
  <si>
    <t>Total Sueldos Técnicos y de Operaciones</t>
  </si>
  <si>
    <t>OTROS GASTOS  TÉCNICOS Y DE OPERACIONES ($)</t>
  </si>
  <si>
    <t>Total Otros Gastos Técnicos y de Operaciones</t>
  </si>
  <si>
    <t>TOTAL GASTOS TÉCNICOS Y DE OPERACIONES</t>
  </si>
  <si>
    <t>Total Sueldos de Comercialización y Ventas</t>
  </si>
  <si>
    <t>OTROS GASTOS DE COMERCIALIZACION Y VENTAS ($)</t>
  </si>
  <si>
    <t>Total Otros Gastos de Comercialización y Ventas</t>
  </si>
  <si>
    <t>TOTAL GASTOS DE COMERCIALIZACION Y VENTAS</t>
  </si>
  <si>
    <t>Comercialización</t>
  </si>
  <si>
    <t>Mano de Obra Variable</t>
  </si>
  <si>
    <t>Mano de Obra Fija</t>
  </si>
  <si>
    <t>Total Maquinarias y Equipos de Producción</t>
  </si>
  <si>
    <t>Tecnologías de Información y Comunicación</t>
  </si>
  <si>
    <t>Total Tecnologías de Inform. y Comunic.</t>
  </si>
  <si>
    <t>Modelo de Ingresos</t>
  </si>
  <si>
    <t>3. Estadística de Volúmenes</t>
  </si>
  <si>
    <t>Gastos de Administración y Dirección</t>
  </si>
  <si>
    <t>En $</t>
  </si>
  <si>
    <t>TOTAL GASTOS VARIABLES DE VENTA ($)</t>
  </si>
  <si>
    <t>INGRESOS POR VENTA (en $)</t>
  </si>
  <si>
    <t>Resultado por otras Inversiones</t>
  </si>
  <si>
    <t>TOTAL INVERSIONES DE CAPITAL POR PERÍODO</t>
  </si>
  <si>
    <t>Proyección de Inversiones y amortizaciones</t>
  </si>
  <si>
    <t>Depreciación (10 años)</t>
  </si>
  <si>
    <t>Depreciación (5 años)</t>
  </si>
  <si>
    <t>Total Maquinarias y Equipos de Producción NETO ACUMULADO</t>
  </si>
  <si>
    <t>Depreciación (30 años)</t>
  </si>
  <si>
    <t>TOTAL INVERSIONES DE CAPITAL NETA ACUMULADA</t>
  </si>
  <si>
    <t>Total Vehículos y Equipos de Transporte NETO ACUMULADO</t>
  </si>
  <si>
    <t>Total Tecnologías de Inform. y Comunic. NETO ACUMULADO</t>
  </si>
  <si>
    <t>Total Otros NETO ACUMULADO</t>
  </si>
  <si>
    <t>Total Planta NETO ACUMULADO</t>
  </si>
  <si>
    <t>TIR</t>
  </si>
  <si>
    <t>MOMENTO 0</t>
  </si>
  <si>
    <t>Flujo para descontar</t>
  </si>
  <si>
    <t>Año 1</t>
  </si>
  <si>
    <t>Año 2</t>
  </si>
  <si>
    <t>Año 3</t>
  </si>
  <si>
    <t>Año 4</t>
  </si>
  <si>
    <t>Año 5</t>
  </si>
  <si>
    <t xml:space="preserve">VAN </t>
  </si>
  <si>
    <t>Tasa de descuento</t>
  </si>
  <si>
    <t>Período de Recupero (en años)</t>
  </si>
  <si>
    <t>Flujo de Fondos Libre y Valuación</t>
  </si>
  <si>
    <t>Inversión Inicial</t>
  </si>
  <si>
    <t>2. Flujo de Fondos Libre y Valuación</t>
  </si>
  <si>
    <t>Completar celdas amarillas</t>
  </si>
  <si>
    <t>INDICACIONES PARA EL USO DE LA PLANILLA</t>
  </si>
  <si>
    <t xml:space="preserve">Se sugiere comenzar en el siguiente orden: </t>
  </si>
  <si>
    <t>- estimación de costos y gastos (hojas 5, 6, 7, 8 y 9)</t>
  </si>
  <si>
    <t>- estimación de inversiones (hoja 10)</t>
  </si>
  <si>
    <t>- información adicional (hojas 1 y 2)</t>
  </si>
  <si>
    <t>INVERSIÓN/DESINVERSIÓN EN NECESIDAD OPERATIVA DE FONDOS ($)</t>
  </si>
  <si>
    <t>Recursos espontáneos</t>
  </si>
  <si>
    <t>Activo de Trabajo (corrientes)</t>
  </si>
  <si>
    <t>Costo de las Mercaderías Vendidas</t>
  </si>
  <si>
    <t>+/- Variaciones en las Necesidades Operativas de Fondos</t>
  </si>
  <si>
    <t>Total CMV</t>
  </si>
  <si>
    <t>Stocks</t>
  </si>
  <si>
    <t>Plazo de Proveedores (en días)</t>
  </si>
  <si>
    <t>Necesidad de atención de Caja y bancos (en días)</t>
  </si>
  <si>
    <t>Plazo a Clientes (en días)</t>
  </si>
  <si>
    <t>Días en Stocks</t>
  </si>
  <si>
    <t>Total compras (Gtos A+ Gtos B+ Variación Stocks)</t>
  </si>
  <si>
    <t>Gtos Var Producc A (Mat Primas, Insumos &amp; Packaging)</t>
  </si>
  <si>
    <t>Gtos Var Producc B (Mat Primas, Insumos &amp; Packaging)</t>
  </si>
  <si>
    <t>Gastos generales, impuestos, compras, gtos variables producc: mano de obra y servicios (en miles de $)</t>
  </si>
  <si>
    <t>TOTAL de N.O.F.</t>
  </si>
  <si>
    <t>INVERSIÓN / -DESINVERSIÓN EN N.O.F.</t>
  </si>
  <si>
    <t>+Perpetuidad</t>
  </si>
  <si>
    <t>Crecimiento a perpetuidad</t>
  </si>
  <si>
    <t>Año 6</t>
  </si>
  <si>
    <t xml:space="preserve">- Intereses </t>
  </si>
  <si>
    <t>- Impuesto a las Ganancias</t>
  </si>
  <si>
    <t>8. Gastos de Administración y Dirección</t>
  </si>
  <si>
    <t>7. Gastos de Comercialización y Ventas</t>
  </si>
  <si>
    <t>TOTAL DEPRECIACIONES POR PERÍODO</t>
  </si>
  <si>
    <t>Producción (unidades)*</t>
  </si>
  <si>
    <t>* Producción = Vtas</t>
  </si>
  <si>
    <t>- estimación de volúmenes y precios (hojas 3 y 4)</t>
  </si>
  <si>
    <t>10. Proyección de Inversiones y depreciaciones</t>
  </si>
  <si>
    <t>Costos variables de Venta</t>
  </si>
  <si>
    <t>Costos variables de Producción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</si>
</sst>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%"/>
    <numFmt numFmtId="180" formatCode="_(* #,##0.0_);_(* \(#,##0.0\);_(* &quot;-&quot;??_);_(@_)"/>
    <numFmt numFmtId="181" formatCode="&quot;$&quot;#,##0.0_);\-&quot;$&quot;#,##0.0\)"/>
    <numFmt numFmtId="182" formatCode="&quot;$&quot;#,##0.0_);\-&quot;$&quot;#,##0.0"/>
    <numFmt numFmtId="183" formatCode="&quot;$&quot;#,##0.0_);\-&quot;$&quot;#,##0.0_)"/>
  </numFmts>
  <fonts count="21">
    <font>
      <sz val="10"/>
      <name val="Arial"/>
      <family val="0"/>
    </font>
    <font>
      <b/>
      <i/>
      <sz val="10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4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 quotePrefix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2" borderId="0" xfId="0" applyFont="1" applyFill="1" applyAlignment="1">
      <alignment/>
    </xf>
    <xf numFmtId="0" fontId="7" fillId="0" borderId="1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0" xfId="0" applyFont="1" applyFill="1" applyAlignment="1">
      <alignment/>
    </xf>
    <xf numFmtId="9" fontId="6" fillId="2" borderId="0" xfId="0" applyNumberFormat="1" applyFont="1" applyFill="1" applyAlignment="1">
      <alignment/>
    </xf>
    <xf numFmtId="9" fontId="6" fillId="0" borderId="0" xfId="21" applyFont="1" applyAlignment="1">
      <alignment/>
    </xf>
    <xf numFmtId="0" fontId="5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9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/>
    </xf>
    <xf numFmtId="173" fontId="6" fillId="0" borderId="7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173" fontId="6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173" fontId="6" fillId="0" borderId="7" xfId="0" applyNumberFormat="1" applyFont="1" applyFill="1" applyBorder="1" applyAlignment="1">
      <alignment/>
    </xf>
    <xf numFmtId="0" fontId="8" fillId="0" borderId="0" xfId="0" applyFont="1" applyAlignment="1" quotePrefix="1">
      <alignment/>
    </xf>
    <xf numFmtId="0" fontId="6" fillId="0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4" fillId="2" borderId="0" xfId="0" applyFont="1" applyFill="1" applyAlignment="1">
      <alignment/>
    </xf>
    <xf numFmtId="179" fontId="6" fillId="2" borderId="0" xfId="0" applyNumberFormat="1" applyFont="1" applyFill="1" applyAlignment="1">
      <alignment/>
    </xf>
    <xf numFmtId="179" fontId="6" fillId="0" borderId="0" xfId="21" applyNumberFormat="1" applyFont="1" applyFill="1" applyAlignment="1">
      <alignment/>
    </xf>
    <xf numFmtId="179" fontId="6" fillId="0" borderId="0" xfId="0" applyNumberFormat="1" applyFont="1" applyAlignment="1">
      <alignment/>
    </xf>
    <xf numFmtId="0" fontId="6" fillId="0" borderId="2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83" fontId="6" fillId="0" borderId="7" xfId="0" applyNumberFormat="1" applyFont="1" applyBorder="1" applyAlignment="1">
      <alignment/>
    </xf>
    <xf numFmtId="183" fontId="6" fillId="0" borderId="7" xfId="0" applyNumberFormat="1" applyFont="1" applyFill="1" applyBorder="1" applyAlignment="1">
      <alignment/>
    </xf>
    <xf numFmtId="183" fontId="6" fillId="0" borderId="2" xfId="0" applyNumberFormat="1" applyFont="1" applyBorder="1" applyAlignment="1">
      <alignment/>
    </xf>
    <xf numFmtId="183" fontId="6" fillId="0" borderId="2" xfId="0" applyNumberFormat="1" applyFont="1" applyFill="1" applyBorder="1" applyAlignment="1">
      <alignment/>
    </xf>
    <xf numFmtId="183" fontId="6" fillId="2" borderId="7" xfId="0" applyNumberFormat="1" applyFont="1" applyFill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2" borderId="0" xfId="0" applyNumberFormat="1" applyFont="1" applyFill="1" applyAlignment="1">
      <alignment/>
    </xf>
    <xf numFmtId="183" fontId="6" fillId="0" borderId="0" xfId="0" applyNumberFormat="1" applyFont="1" applyFill="1" applyAlignment="1">
      <alignment/>
    </xf>
    <xf numFmtId="183" fontId="6" fillId="0" borderId="1" xfId="0" applyNumberFormat="1" applyFont="1" applyBorder="1" applyAlignment="1">
      <alignment/>
    </xf>
    <xf numFmtId="183" fontId="6" fillId="2" borderId="2" xfId="0" applyNumberFormat="1" applyFont="1" applyFill="1" applyBorder="1" applyAlignment="1">
      <alignment/>
    </xf>
    <xf numFmtId="183" fontId="11" fillId="0" borderId="0" xfId="0" applyNumberFormat="1" applyFont="1" applyAlignment="1">
      <alignment/>
    </xf>
    <xf numFmtId="183" fontId="12" fillId="0" borderId="0" xfId="0" applyNumberFormat="1" applyFont="1" applyAlignment="1">
      <alignment/>
    </xf>
    <xf numFmtId="183" fontId="6" fillId="3" borderId="2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/>
    </xf>
    <xf numFmtId="183" fontId="7" fillId="3" borderId="2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3" fontId="6" fillId="0" borderId="0" xfId="0" applyNumberFormat="1" applyFont="1" applyFill="1" applyBorder="1" applyAlignment="1">
      <alignment/>
    </xf>
    <xf numFmtId="183" fontId="7" fillId="0" borderId="2" xfId="0" applyNumberFormat="1" applyFont="1" applyFill="1" applyBorder="1" applyAlignment="1">
      <alignment/>
    </xf>
    <xf numFmtId="183" fontId="7" fillId="0" borderId="2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9" fontId="7" fillId="2" borderId="0" xfId="0" applyNumberFormat="1" applyFont="1" applyFill="1" applyAlignment="1">
      <alignment horizontal="center"/>
    </xf>
    <xf numFmtId="183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42.00390625" style="0" customWidth="1"/>
    <col min="3" max="3" width="5.421875" style="0" customWidth="1"/>
  </cols>
  <sheetData>
    <row r="1" ht="18.75">
      <c r="A1" s="2" t="s">
        <v>104</v>
      </c>
    </row>
    <row r="2" ht="15.75">
      <c r="A2" s="3" t="s">
        <v>195</v>
      </c>
    </row>
    <row r="5" spans="1:4" ht="15">
      <c r="A5" s="1" t="s">
        <v>105</v>
      </c>
      <c r="C5" s="1" t="s">
        <v>249</v>
      </c>
      <c r="D5" s="4"/>
    </row>
    <row r="6" spans="2:4" ht="15">
      <c r="B6" s="4" t="s">
        <v>165</v>
      </c>
      <c r="D6" s="4" t="s">
        <v>248</v>
      </c>
    </row>
    <row r="7" spans="2:4" ht="15">
      <c r="B7" s="4" t="s">
        <v>247</v>
      </c>
      <c r="D7" s="4" t="s">
        <v>250</v>
      </c>
    </row>
    <row r="8" spans="2:4" ht="15">
      <c r="B8" s="4" t="s">
        <v>217</v>
      </c>
      <c r="D8" s="42" t="s">
        <v>281</v>
      </c>
    </row>
    <row r="9" spans="2:4" ht="15">
      <c r="B9" s="41" t="s">
        <v>166</v>
      </c>
      <c r="D9" s="42" t="s">
        <v>251</v>
      </c>
    </row>
    <row r="10" spans="2:4" ht="15">
      <c r="B10" s="41" t="s">
        <v>167</v>
      </c>
      <c r="D10" s="42" t="s">
        <v>252</v>
      </c>
    </row>
    <row r="11" spans="2:4" ht="15">
      <c r="B11" s="4" t="s">
        <v>196</v>
      </c>
      <c r="D11" s="42" t="s">
        <v>253</v>
      </c>
    </row>
    <row r="12" ht="15">
      <c r="B12" s="4" t="s">
        <v>277</v>
      </c>
    </row>
    <row r="13" ht="15">
      <c r="B13" s="4" t="s">
        <v>276</v>
      </c>
    </row>
    <row r="14" ht="15">
      <c r="B14" s="4" t="s">
        <v>168</v>
      </c>
    </row>
    <row r="15" ht="15">
      <c r="B15" s="4" t="s">
        <v>282</v>
      </c>
    </row>
    <row r="16" ht="15">
      <c r="B16" s="4"/>
    </row>
    <row r="24" ht="15">
      <c r="B24" s="4"/>
    </row>
    <row r="25" ht="15">
      <c r="B25" s="4"/>
    </row>
  </sheetData>
  <printOptions horizontalCentered="1"/>
  <pageMargins left="0.3937007874015748" right="0.3937007874015748" top="0.7874015748031497" bottom="0.7874015748031497" header="0.3937007874015748" footer="0"/>
  <pageSetup horizontalDpi="600" verticalDpi="600" orientation="landscape" paperSize="9" r:id="rId1"/>
  <headerFooter alignWithMargins="0">
    <oddHeader>&amp;L&amp;"Times New Roman,Negrita"              IAE
Universidad Austral&amp;R&amp;"Times New Roman,Negrita"NV-N-001-IA-1-s
Anexo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8"/>
  <sheetViews>
    <sheetView zoomScale="95" zoomScaleNormal="95" workbookViewId="0" topLeftCell="A1">
      <pane xSplit="2" ySplit="3" topLeftCell="C193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158" sqref="C158"/>
    </sheetView>
  </sheetViews>
  <sheetFormatPr defaultColWidth="11.421875" defaultRowHeight="12.75"/>
  <cols>
    <col min="1" max="1" width="5.7109375" style="6" customWidth="1"/>
    <col min="2" max="2" width="35.7109375" style="6" customWidth="1"/>
    <col min="3" max="11" width="8.7109375" style="6" customWidth="1"/>
    <col min="12" max="16384" width="11.421875" style="6" customWidth="1"/>
  </cols>
  <sheetData>
    <row r="1" spans="1:3" ht="19.5">
      <c r="A1" s="36" t="s">
        <v>186</v>
      </c>
      <c r="B1" s="33"/>
      <c r="C1" s="33"/>
    </row>
    <row r="2" spans="3:11" s="7" customFormat="1" ht="12.75">
      <c r="C2" s="96">
        <f>+'1. Cuadro de Resultados'!C3:F3</f>
        <v>2008</v>
      </c>
      <c r="D2" s="97"/>
      <c r="E2" s="97"/>
      <c r="F2" s="98"/>
      <c r="G2" s="23">
        <f>+'1. Cuadro de Resultados'!G3</f>
        <v>2009</v>
      </c>
      <c r="H2" s="21">
        <f>+'1. Cuadro de Resultados'!H3</f>
        <v>2010</v>
      </c>
      <c r="I2" s="21">
        <f>+'1. Cuadro de Resultados'!I3</f>
        <v>2011</v>
      </c>
      <c r="J2" s="21">
        <f>+'1. Cuadro de Resultados'!J3</f>
        <v>2012</v>
      </c>
      <c r="K2" s="21">
        <f>+'1. Cuadro de Resultados'!K3</f>
        <v>2013</v>
      </c>
    </row>
    <row r="3" spans="3:11" ht="12.75">
      <c r="C3" s="20" t="s">
        <v>2</v>
      </c>
      <c r="D3" s="20" t="s">
        <v>3</v>
      </c>
      <c r="E3" s="20" t="s">
        <v>4</v>
      </c>
      <c r="F3" s="20" t="s">
        <v>1</v>
      </c>
      <c r="G3" s="24"/>
      <c r="H3" s="24"/>
      <c r="I3" s="24"/>
      <c r="J3" s="24"/>
      <c r="K3" s="24"/>
    </row>
    <row r="4" ht="12.75">
      <c r="A4" s="17" t="s">
        <v>191</v>
      </c>
    </row>
    <row r="5" ht="12.75">
      <c r="A5" s="17"/>
    </row>
    <row r="6" ht="13.5">
      <c r="A6" s="15" t="s">
        <v>31</v>
      </c>
    </row>
    <row r="7" ht="13.5">
      <c r="B7" s="15" t="s">
        <v>211</v>
      </c>
    </row>
    <row r="8" spans="1:11" ht="12.75">
      <c r="A8" s="17"/>
      <c r="B8" s="6" t="s">
        <v>84</v>
      </c>
      <c r="C8" s="32"/>
      <c r="D8" s="32"/>
      <c r="E8" s="32"/>
      <c r="F8" s="32"/>
      <c r="G8" s="63">
        <f>SUM(C8:F8)</f>
        <v>0</v>
      </c>
      <c r="H8" s="32"/>
      <c r="I8" s="32"/>
      <c r="J8" s="32"/>
      <c r="K8" s="32"/>
    </row>
    <row r="9" spans="1:11" ht="12.75">
      <c r="A9" s="17"/>
      <c r="B9" s="6" t="s">
        <v>78</v>
      </c>
      <c r="C9" s="32"/>
      <c r="D9" s="32"/>
      <c r="E9" s="32"/>
      <c r="F9" s="32"/>
      <c r="G9" s="63">
        <f>SUM(C9:F9)</f>
        <v>0</v>
      </c>
      <c r="H9" s="32"/>
      <c r="I9" s="32"/>
      <c r="J9" s="32"/>
      <c r="K9" s="32"/>
    </row>
    <row r="10" spans="1:11" ht="12.75">
      <c r="A10" s="17"/>
      <c r="B10" s="6" t="s">
        <v>83</v>
      </c>
      <c r="C10" s="32"/>
      <c r="D10" s="32"/>
      <c r="E10" s="32"/>
      <c r="F10" s="32"/>
      <c r="G10" s="63">
        <f>SUM(C10:F10)</f>
        <v>0</v>
      </c>
      <c r="H10" s="32"/>
      <c r="I10" s="32"/>
      <c r="J10" s="32"/>
      <c r="K10" s="32"/>
    </row>
    <row r="11" ht="13.5">
      <c r="B11" s="15" t="s">
        <v>212</v>
      </c>
    </row>
    <row r="12" spans="1:11" ht="12.75">
      <c r="A12" s="17"/>
      <c r="B12" s="6" t="s">
        <v>84</v>
      </c>
      <c r="C12" s="32"/>
      <c r="D12" s="32"/>
      <c r="E12" s="32"/>
      <c r="F12" s="32"/>
      <c r="G12" s="63">
        <f>+F12</f>
        <v>0</v>
      </c>
      <c r="H12" s="32"/>
      <c r="I12" s="32"/>
      <c r="J12" s="32"/>
      <c r="K12" s="32"/>
    </row>
    <row r="13" spans="1:11" ht="12.75">
      <c r="A13" s="17"/>
      <c r="B13" s="6" t="s">
        <v>78</v>
      </c>
      <c r="C13" s="32"/>
      <c r="D13" s="32"/>
      <c r="E13" s="32"/>
      <c r="F13" s="32"/>
      <c r="G13" s="63">
        <f>+F13</f>
        <v>0</v>
      </c>
      <c r="H13" s="32"/>
      <c r="I13" s="32"/>
      <c r="J13" s="32"/>
      <c r="K13" s="32"/>
    </row>
    <row r="14" spans="1:11" ht="12.75">
      <c r="A14" s="17"/>
      <c r="B14" s="6" t="s">
        <v>83</v>
      </c>
      <c r="C14" s="32"/>
      <c r="D14" s="32"/>
      <c r="E14" s="32"/>
      <c r="F14" s="32"/>
      <c r="G14" s="63">
        <f>+F14</f>
        <v>0</v>
      </c>
      <c r="H14" s="32"/>
      <c r="I14" s="32"/>
      <c r="J14" s="32"/>
      <c r="K14" s="32"/>
    </row>
    <row r="15" ht="13.5">
      <c r="A15" s="15"/>
    </row>
    <row r="16" ht="13.5">
      <c r="A16" s="15" t="s">
        <v>80</v>
      </c>
    </row>
    <row r="17" spans="2:11" ht="12.75">
      <c r="B17" s="6" t="s">
        <v>79</v>
      </c>
      <c r="C17" s="32"/>
      <c r="D17" s="32"/>
      <c r="E17" s="32"/>
      <c r="F17" s="32"/>
      <c r="G17" s="63">
        <f>+F17</f>
        <v>0</v>
      </c>
      <c r="H17" s="32"/>
      <c r="I17" s="32"/>
      <c r="J17" s="32"/>
      <c r="K17" s="32"/>
    </row>
    <row r="18" spans="1:11" ht="12.75">
      <c r="A18" s="17"/>
      <c r="B18" s="6" t="s">
        <v>82</v>
      </c>
      <c r="C18" s="32"/>
      <c r="D18" s="32"/>
      <c r="E18" s="32"/>
      <c r="F18" s="32"/>
      <c r="G18" s="63">
        <f aca="true" t="shared" si="0" ref="G18:G24">+F18</f>
        <v>0</v>
      </c>
      <c r="H18" s="32"/>
      <c r="I18" s="32"/>
      <c r="J18" s="32"/>
      <c r="K18" s="32"/>
    </row>
    <row r="19" spans="2:11" ht="12.75">
      <c r="B19" s="6" t="s">
        <v>81</v>
      </c>
      <c r="C19" s="32"/>
      <c r="D19" s="32"/>
      <c r="E19" s="32"/>
      <c r="F19" s="32"/>
      <c r="G19" s="63">
        <f t="shared" si="0"/>
        <v>0</v>
      </c>
      <c r="H19" s="32"/>
      <c r="I19" s="32"/>
      <c r="J19" s="32"/>
      <c r="K19" s="32"/>
    </row>
    <row r="20" spans="2:11" ht="12.75">
      <c r="B20" s="6" t="s">
        <v>86</v>
      </c>
      <c r="C20" s="32"/>
      <c r="D20" s="32"/>
      <c r="E20" s="32"/>
      <c r="F20" s="32"/>
      <c r="G20" s="63">
        <f t="shared" si="0"/>
        <v>0</v>
      </c>
      <c r="H20" s="32"/>
      <c r="I20" s="32"/>
      <c r="J20" s="32"/>
      <c r="K20" s="32"/>
    </row>
    <row r="21" spans="1:11" ht="13.5">
      <c r="A21" s="15"/>
      <c r="B21" s="6" t="s">
        <v>85</v>
      </c>
      <c r="C21" s="32"/>
      <c r="D21" s="32"/>
      <c r="E21" s="32"/>
      <c r="F21" s="32"/>
      <c r="G21" s="63">
        <f t="shared" si="0"/>
        <v>0</v>
      </c>
      <c r="H21" s="32"/>
      <c r="I21" s="32"/>
      <c r="J21" s="32"/>
      <c r="K21" s="32"/>
    </row>
    <row r="22" spans="1:11" ht="13.5">
      <c r="A22" s="15"/>
      <c r="B22" s="6" t="s">
        <v>139</v>
      </c>
      <c r="C22" s="32"/>
      <c r="D22" s="32"/>
      <c r="E22" s="32"/>
      <c r="F22" s="32"/>
      <c r="G22" s="63">
        <f t="shared" si="0"/>
        <v>0</v>
      </c>
      <c r="H22" s="32"/>
      <c r="I22" s="32"/>
      <c r="J22" s="32"/>
      <c r="K22" s="32"/>
    </row>
    <row r="23" spans="1:11" ht="13.5">
      <c r="A23" s="15"/>
      <c r="B23" s="6" t="s">
        <v>144</v>
      </c>
      <c r="C23" s="32"/>
      <c r="D23" s="32"/>
      <c r="E23" s="32"/>
      <c r="F23" s="32"/>
      <c r="G23" s="63">
        <f t="shared" si="0"/>
        <v>0</v>
      </c>
      <c r="H23" s="32"/>
      <c r="I23" s="32"/>
      <c r="J23" s="32"/>
      <c r="K23" s="32"/>
    </row>
    <row r="24" spans="1:11" ht="13.5">
      <c r="A24" s="15"/>
      <c r="B24" s="6" t="s">
        <v>143</v>
      </c>
      <c r="C24" s="32"/>
      <c r="D24" s="32"/>
      <c r="E24" s="32"/>
      <c r="F24" s="32"/>
      <c r="G24" s="63">
        <f t="shared" si="0"/>
        <v>0</v>
      </c>
      <c r="H24" s="32"/>
      <c r="I24" s="32"/>
      <c r="J24" s="32"/>
      <c r="K24" s="32"/>
    </row>
    <row r="25" ht="13.5">
      <c r="A25" s="15"/>
    </row>
    <row r="26" ht="13.5">
      <c r="A26" s="15" t="s">
        <v>87</v>
      </c>
    </row>
    <row r="27" spans="1:11" ht="13.5">
      <c r="A27" s="15"/>
      <c r="B27" s="6" t="s">
        <v>88</v>
      </c>
      <c r="C27" s="32"/>
      <c r="D27" s="32"/>
      <c r="E27" s="32"/>
      <c r="F27" s="32"/>
      <c r="G27" s="63">
        <f>+F27</f>
        <v>0</v>
      </c>
      <c r="H27" s="32"/>
      <c r="I27" s="32"/>
      <c r="J27" s="32"/>
      <c r="K27" s="32"/>
    </row>
    <row r="28" spans="1:11" ht="13.5">
      <c r="A28" s="15"/>
      <c r="B28" s="6" t="s">
        <v>89</v>
      </c>
      <c r="C28" s="32"/>
      <c r="D28" s="32"/>
      <c r="E28" s="32"/>
      <c r="F28" s="32"/>
      <c r="G28" s="63">
        <f>+F28</f>
        <v>0</v>
      </c>
      <c r="H28" s="32"/>
      <c r="I28" s="32"/>
      <c r="J28" s="32"/>
      <c r="K28" s="32"/>
    </row>
    <row r="29" ht="13.5">
      <c r="A29" s="15"/>
    </row>
    <row r="30" ht="13.5">
      <c r="A30" s="15" t="s">
        <v>32</v>
      </c>
    </row>
    <row r="31" spans="1:11" ht="13.5">
      <c r="A31" s="15"/>
      <c r="B31" s="6" t="s">
        <v>5</v>
      </c>
      <c r="C31" s="32"/>
      <c r="D31" s="32"/>
      <c r="E31" s="32"/>
      <c r="F31" s="32"/>
      <c r="G31" s="63">
        <f>+F31</f>
        <v>0</v>
      </c>
      <c r="H31" s="32"/>
      <c r="I31" s="32"/>
      <c r="J31" s="32"/>
      <c r="K31" s="32"/>
    </row>
    <row r="32" spans="1:11" ht="13.5">
      <c r="A32" s="15"/>
      <c r="B32" s="6" t="s">
        <v>210</v>
      </c>
      <c r="C32" s="32"/>
      <c r="D32" s="32"/>
      <c r="E32" s="32"/>
      <c r="F32" s="32"/>
      <c r="G32" s="63">
        <f>+F32</f>
        <v>0</v>
      </c>
      <c r="H32" s="32"/>
      <c r="I32" s="32"/>
      <c r="J32" s="32"/>
      <c r="K32" s="32"/>
    </row>
    <row r="33" spans="1:11" ht="13.5">
      <c r="A33" s="15"/>
      <c r="B33" s="6" t="s">
        <v>116</v>
      </c>
      <c r="C33" s="32"/>
      <c r="D33" s="32"/>
      <c r="E33" s="32"/>
      <c r="F33" s="32"/>
      <c r="G33" s="63">
        <f>+F33</f>
        <v>0</v>
      </c>
      <c r="H33" s="32"/>
      <c r="I33" s="32"/>
      <c r="J33" s="32"/>
      <c r="K33" s="32"/>
    </row>
    <row r="34" spans="1:11" ht="13.5">
      <c r="A34" s="15"/>
      <c r="B34" s="6" t="s">
        <v>90</v>
      </c>
      <c r="C34" s="32"/>
      <c r="D34" s="32"/>
      <c r="E34" s="32"/>
      <c r="F34" s="32"/>
      <c r="G34" s="63">
        <f>+F34</f>
        <v>0</v>
      </c>
      <c r="H34" s="32"/>
      <c r="I34" s="32"/>
      <c r="J34" s="32"/>
      <c r="K34" s="32"/>
    </row>
    <row r="35" ht="13.5">
      <c r="A35" s="15"/>
    </row>
    <row r="36" ht="13.5">
      <c r="A36" s="15" t="s">
        <v>91</v>
      </c>
    </row>
    <row r="37" spans="1:11" ht="13.5">
      <c r="A37" s="15"/>
      <c r="B37" s="6" t="s">
        <v>33</v>
      </c>
      <c r="C37" s="32"/>
      <c r="D37" s="32"/>
      <c r="E37" s="32"/>
      <c r="F37" s="32"/>
      <c r="G37" s="63">
        <f>+F37</f>
        <v>0</v>
      </c>
      <c r="H37" s="32"/>
      <c r="I37" s="32"/>
      <c r="J37" s="32"/>
      <c r="K37" s="32"/>
    </row>
    <row r="38" spans="1:11" ht="13.5">
      <c r="A38" s="15"/>
      <c r="B38" s="6" t="s">
        <v>34</v>
      </c>
      <c r="C38" s="32"/>
      <c r="D38" s="32"/>
      <c r="E38" s="32"/>
      <c r="F38" s="32"/>
      <c r="G38" s="63">
        <f>+F38</f>
        <v>0</v>
      </c>
      <c r="H38" s="32"/>
      <c r="I38" s="32"/>
      <c r="J38" s="32"/>
      <c r="K38" s="32"/>
    </row>
    <row r="39" spans="1:11" ht="13.5">
      <c r="A39" s="15"/>
      <c r="B39" s="6" t="s">
        <v>35</v>
      </c>
      <c r="C39" s="32"/>
      <c r="D39" s="32"/>
      <c r="E39" s="32"/>
      <c r="F39" s="32"/>
      <c r="G39" s="63">
        <f>+F39</f>
        <v>0</v>
      </c>
      <c r="H39" s="32"/>
      <c r="I39" s="32"/>
      <c r="J39" s="32"/>
      <c r="K39" s="32"/>
    </row>
    <row r="40" spans="1:11" ht="13.5">
      <c r="A40" s="15"/>
      <c r="B40" s="6" t="s">
        <v>36</v>
      </c>
      <c r="C40" s="32"/>
      <c r="D40" s="32"/>
      <c r="E40" s="32"/>
      <c r="F40" s="32"/>
      <c r="G40" s="63">
        <f>+F40</f>
        <v>0</v>
      </c>
      <c r="H40" s="32"/>
      <c r="I40" s="32"/>
      <c r="J40" s="32"/>
      <c r="K40" s="32"/>
    </row>
    <row r="41" spans="1:11" ht="13.5">
      <c r="A41" s="15"/>
      <c r="B41" s="6" t="s">
        <v>92</v>
      </c>
      <c r="C41" s="32"/>
      <c r="D41" s="32"/>
      <c r="E41" s="32"/>
      <c r="F41" s="32"/>
      <c r="G41" s="63">
        <f>+F41</f>
        <v>0</v>
      </c>
      <c r="H41" s="32"/>
      <c r="I41" s="32"/>
      <c r="J41" s="32"/>
      <c r="K41" s="32"/>
    </row>
    <row r="42" ht="13.5">
      <c r="A42" s="15"/>
    </row>
    <row r="43" ht="13.5">
      <c r="A43" s="15" t="s">
        <v>93</v>
      </c>
    </row>
    <row r="44" spans="1:11" ht="13.5">
      <c r="A44" s="15"/>
      <c r="B44" s="6" t="s">
        <v>118</v>
      </c>
      <c r="C44" s="32"/>
      <c r="D44" s="32"/>
      <c r="E44" s="32"/>
      <c r="F44" s="32"/>
      <c r="G44" s="63">
        <f>+F44</f>
        <v>0</v>
      </c>
      <c r="H44" s="32"/>
      <c r="I44" s="32"/>
      <c r="J44" s="32"/>
      <c r="K44" s="32"/>
    </row>
    <row r="45" spans="1:11" ht="13.5">
      <c r="A45" s="15"/>
      <c r="B45" s="6" t="s">
        <v>159</v>
      </c>
      <c r="C45" s="32"/>
      <c r="D45" s="32"/>
      <c r="E45" s="32"/>
      <c r="F45" s="32"/>
      <c r="G45" s="63">
        <f>+F45</f>
        <v>0</v>
      </c>
      <c r="H45" s="32"/>
      <c r="I45" s="32"/>
      <c r="J45" s="32"/>
      <c r="K45" s="32"/>
    </row>
    <row r="46" ht="13.5">
      <c r="A46" s="15"/>
    </row>
    <row r="47" spans="1:11" ht="13.5">
      <c r="A47" s="15" t="s">
        <v>94</v>
      </c>
      <c r="C47" s="32"/>
      <c r="D47" s="32"/>
      <c r="E47" s="32"/>
      <c r="F47" s="32"/>
      <c r="G47" s="63">
        <f>+F47</f>
        <v>0</v>
      </c>
      <c r="H47" s="32"/>
      <c r="I47" s="32"/>
      <c r="J47" s="32"/>
      <c r="K47" s="32"/>
    </row>
    <row r="48" ht="13.5">
      <c r="A48" s="15"/>
    </row>
    <row r="49" spans="1:11" ht="13.5">
      <c r="A49" s="15" t="s">
        <v>29</v>
      </c>
      <c r="C49" s="32"/>
      <c r="D49" s="32"/>
      <c r="E49" s="32"/>
      <c r="F49" s="32"/>
      <c r="G49" s="63">
        <f>+F49</f>
        <v>0</v>
      </c>
      <c r="H49" s="32"/>
      <c r="I49" s="32"/>
      <c r="J49" s="32"/>
      <c r="K49" s="32"/>
    </row>
    <row r="50" spans="1:11" ht="13.5">
      <c r="A50" s="15"/>
      <c r="C50" s="19"/>
      <c r="D50" s="19"/>
      <c r="E50" s="19"/>
      <c r="F50" s="19"/>
      <c r="G50" s="19"/>
      <c r="H50" s="19"/>
      <c r="I50" s="19"/>
      <c r="J50" s="19"/>
      <c r="K50" s="19"/>
    </row>
    <row r="51" ht="13.5">
      <c r="A51" s="15"/>
    </row>
    <row r="52" spans="1:11" ht="12.75">
      <c r="A52" s="17" t="s">
        <v>187</v>
      </c>
      <c r="C52" s="27">
        <f>SUM(C8:C49)</f>
        <v>0</v>
      </c>
      <c r="D52" s="27">
        <f aca="true" t="shared" si="1" ref="D52:K52">SUM(D8:D49)</f>
        <v>0</v>
      </c>
      <c r="E52" s="27">
        <f t="shared" si="1"/>
        <v>0</v>
      </c>
      <c r="F52" s="27">
        <f t="shared" si="1"/>
        <v>0</v>
      </c>
      <c r="G52" s="27">
        <f t="shared" si="1"/>
        <v>0</v>
      </c>
      <c r="H52" s="27">
        <f t="shared" si="1"/>
        <v>0</v>
      </c>
      <c r="I52" s="27">
        <f t="shared" si="1"/>
        <v>0</v>
      </c>
      <c r="J52" s="27">
        <f t="shared" si="1"/>
        <v>0</v>
      </c>
      <c r="K52" s="27">
        <f t="shared" si="1"/>
        <v>0</v>
      </c>
    </row>
    <row r="53" ht="13.5">
      <c r="A53" s="15"/>
    </row>
    <row r="54" ht="12.75">
      <c r="A54" s="17" t="s">
        <v>188</v>
      </c>
    </row>
    <row r="55" ht="12.75">
      <c r="A55" s="17"/>
    </row>
    <row r="56" ht="13.5">
      <c r="A56" s="15" t="s">
        <v>31</v>
      </c>
    </row>
    <row r="57" spans="2:11" ht="13.5">
      <c r="B57" s="15" t="s">
        <v>211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2.75">
      <c r="A58" s="17"/>
      <c r="B58" s="6" t="s">
        <v>84</v>
      </c>
      <c r="C58" s="77"/>
      <c r="D58" s="77"/>
      <c r="E58" s="77"/>
      <c r="F58" s="77"/>
      <c r="G58" s="69">
        <f>SUM(C58:F58)</f>
        <v>0</v>
      </c>
      <c r="H58" s="77"/>
      <c r="I58" s="77"/>
      <c r="J58" s="77"/>
      <c r="K58" s="77"/>
    </row>
    <row r="59" spans="1:11" ht="12.75">
      <c r="A59" s="17"/>
      <c r="B59" s="6" t="s">
        <v>78</v>
      </c>
      <c r="C59" s="77"/>
      <c r="D59" s="77"/>
      <c r="E59" s="77"/>
      <c r="F59" s="77"/>
      <c r="G59" s="69">
        <f>SUM(C59:F59)</f>
        <v>0</v>
      </c>
      <c r="H59" s="77"/>
      <c r="I59" s="77"/>
      <c r="J59" s="77"/>
      <c r="K59" s="77"/>
    </row>
    <row r="60" spans="1:11" ht="12.75">
      <c r="A60" s="17"/>
      <c r="B60" s="6" t="s">
        <v>83</v>
      </c>
      <c r="C60" s="77"/>
      <c r="D60" s="77"/>
      <c r="E60" s="77"/>
      <c r="F60" s="77"/>
      <c r="G60" s="69">
        <f>SUM(C60:F60)</f>
        <v>0</v>
      </c>
      <c r="H60" s="77"/>
      <c r="I60" s="77"/>
      <c r="J60" s="77"/>
      <c r="K60" s="77"/>
    </row>
    <row r="61" spans="2:11" ht="13.5">
      <c r="B61" s="15" t="s">
        <v>212</v>
      </c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12.75">
      <c r="A62" s="17"/>
      <c r="B62" s="6" t="s">
        <v>84</v>
      </c>
      <c r="C62" s="77"/>
      <c r="D62" s="77"/>
      <c r="E62" s="77"/>
      <c r="F62" s="77"/>
      <c r="G62" s="69">
        <f>SUM(C62:F62)</f>
        <v>0</v>
      </c>
      <c r="H62" s="77"/>
      <c r="I62" s="77"/>
      <c r="J62" s="77"/>
      <c r="K62" s="77"/>
    </row>
    <row r="63" spans="1:11" ht="12.75">
      <c r="A63" s="17"/>
      <c r="B63" s="6" t="s">
        <v>78</v>
      </c>
      <c r="C63" s="77"/>
      <c r="D63" s="77"/>
      <c r="E63" s="77"/>
      <c r="F63" s="77"/>
      <c r="G63" s="69">
        <f>SUM(C63:F63)</f>
        <v>0</v>
      </c>
      <c r="H63" s="77"/>
      <c r="I63" s="77"/>
      <c r="J63" s="77"/>
      <c r="K63" s="77"/>
    </row>
    <row r="64" spans="1:11" ht="12.75">
      <c r="A64" s="17"/>
      <c r="B64" s="6" t="s">
        <v>83</v>
      </c>
      <c r="C64" s="77"/>
      <c r="D64" s="77"/>
      <c r="E64" s="77"/>
      <c r="F64" s="77"/>
      <c r="G64" s="69">
        <f>SUM(C64:F64)</f>
        <v>0</v>
      </c>
      <c r="H64" s="77"/>
      <c r="I64" s="77"/>
      <c r="J64" s="77"/>
      <c r="K64" s="77"/>
    </row>
    <row r="65" spans="1:11" ht="13.5">
      <c r="A65" s="15"/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13.5">
      <c r="A66" s="15" t="s">
        <v>80</v>
      </c>
      <c r="C66" s="71"/>
      <c r="D66" s="71"/>
      <c r="E66" s="71"/>
      <c r="F66" s="71"/>
      <c r="G66" s="71"/>
      <c r="H66" s="71"/>
      <c r="I66" s="71"/>
      <c r="J66" s="71"/>
      <c r="K66" s="71"/>
    </row>
    <row r="67" spans="2:11" ht="12.75">
      <c r="B67" s="6" t="s">
        <v>79</v>
      </c>
      <c r="C67" s="77"/>
      <c r="D67" s="77"/>
      <c r="E67" s="77"/>
      <c r="F67" s="77"/>
      <c r="G67" s="69">
        <f aca="true" t="shared" si="2" ref="G67:G74">SUM(C67:F67)</f>
        <v>0</v>
      </c>
      <c r="H67" s="77"/>
      <c r="I67" s="77"/>
      <c r="J67" s="77"/>
      <c r="K67" s="77"/>
    </row>
    <row r="68" spans="1:11" ht="12.75">
      <c r="A68" s="17"/>
      <c r="B68" s="6" t="s">
        <v>82</v>
      </c>
      <c r="C68" s="77"/>
      <c r="D68" s="77"/>
      <c r="E68" s="77"/>
      <c r="F68" s="77"/>
      <c r="G68" s="69">
        <f t="shared" si="2"/>
        <v>0</v>
      </c>
      <c r="H68" s="77"/>
      <c r="I68" s="77"/>
      <c r="J68" s="77"/>
      <c r="K68" s="77"/>
    </row>
    <row r="69" spans="2:11" ht="12.75">
      <c r="B69" s="6" t="s">
        <v>81</v>
      </c>
      <c r="C69" s="77"/>
      <c r="D69" s="77"/>
      <c r="E69" s="77"/>
      <c r="F69" s="77"/>
      <c r="G69" s="69">
        <f t="shared" si="2"/>
        <v>0</v>
      </c>
      <c r="H69" s="77"/>
      <c r="I69" s="77"/>
      <c r="J69" s="77"/>
      <c r="K69" s="77"/>
    </row>
    <row r="70" spans="2:11" ht="12.75">
      <c r="B70" s="6" t="s">
        <v>86</v>
      </c>
      <c r="C70" s="77"/>
      <c r="D70" s="77"/>
      <c r="E70" s="77"/>
      <c r="F70" s="77"/>
      <c r="G70" s="69">
        <f t="shared" si="2"/>
        <v>0</v>
      </c>
      <c r="H70" s="77"/>
      <c r="I70" s="77"/>
      <c r="J70" s="77"/>
      <c r="K70" s="77"/>
    </row>
    <row r="71" spans="1:11" ht="13.5">
      <c r="A71" s="15"/>
      <c r="B71" s="6" t="s">
        <v>85</v>
      </c>
      <c r="C71" s="77"/>
      <c r="D71" s="77"/>
      <c r="E71" s="77"/>
      <c r="F71" s="77"/>
      <c r="G71" s="69">
        <f t="shared" si="2"/>
        <v>0</v>
      </c>
      <c r="H71" s="77"/>
      <c r="I71" s="77"/>
      <c r="J71" s="77"/>
      <c r="K71" s="77"/>
    </row>
    <row r="72" spans="1:11" ht="13.5">
      <c r="A72" s="15"/>
      <c r="B72" s="6" t="s">
        <v>139</v>
      </c>
      <c r="C72" s="77"/>
      <c r="D72" s="77"/>
      <c r="E72" s="77"/>
      <c r="F72" s="77"/>
      <c r="G72" s="69">
        <f t="shared" si="2"/>
        <v>0</v>
      </c>
      <c r="H72" s="77"/>
      <c r="I72" s="77"/>
      <c r="J72" s="77"/>
      <c r="K72" s="77"/>
    </row>
    <row r="73" spans="1:11" ht="13.5">
      <c r="A73" s="15"/>
      <c r="B73" s="6" t="s">
        <v>144</v>
      </c>
      <c r="C73" s="77"/>
      <c r="D73" s="77"/>
      <c r="E73" s="77"/>
      <c r="F73" s="77"/>
      <c r="G73" s="69">
        <f t="shared" si="2"/>
        <v>0</v>
      </c>
      <c r="H73" s="77"/>
      <c r="I73" s="77"/>
      <c r="J73" s="77"/>
      <c r="K73" s="77"/>
    </row>
    <row r="74" spans="1:11" ht="13.5">
      <c r="A74" s="15"/>
      <c r="B74" s="6" t="s">
        <v>143</v>
      </c>
      <c r="C74" s="77"/>
      <c r="D74" s="77"/>
      <c r="E74" s="77"/>
      <c r="F74" s="77"/>
      <c r="G74" s="69">
        <f t="shared" si="2"/>
        <v>0</v>
      </c>
      <c r="H74" s="77"/>
      <c r="I74" s="77"/>
      <c r="J74" s="77"/>
      <c r="K74" s="77"/>
    </row>
    <row r="75" spans="1:11" ht="13.5">
      <c r="A75" s="15"/>
      <c r="C75" s="71"/>
      <c r="D75" s="71"/>
      <c r="E75" s="71"/>
      <c r="F75" s="71"/>
      <c r="G75" s="71"/>
      <c r="H75" s="71"/>
      <c r="I75" s="71"/>
      <c r="J75" s="71"/>
      <c r="K75" s="71"/>
    </row>
    <row r="76" spans="1:11" ht="13.5">
      <c r="A76" s="15" t="s">
        <v>87</v>
      </c>
      <c r="C76" s="71"/>
      <c r="D76" s="71"/>
      <c r="E76" s="71"/>
      <c r="F76" s="71"/>
      <c r="G76" s="71"/>
      <c r="H76" s="71"/>
      <c r="I76" s="71"/>
      <c r="J76" s="71"/>
      <c r="K76" s="71"/>
    </row>
    <row r="77" spans="1:11" ht="13.5">
      <c r="A77" s="15"/>
      <c r="B77" s="6" t="s">
        <v>88</v>
      </c>
      <c r="C77" s="77"/>
      <c r="D77" s="77"/>
      <c r="E77" s="77"/>
      <c r="F77" s="77"/>
      <c r="G77" s="69">
        <f>SUM(C77:F77)</f>
        <v>0</v>
      </c>
      <c r="H77" s="77"/>
      <c r="I77" s="77"/>
      <c r="J77" s="77"/>
      <c r="K77" s="77"/>
    </row>
    <row r="78" spans="1:11" ht="13.5">
      <c r="A78" s="15"/>
      <c r="B78" s="6" t="s">
        <v>89</v>
      </c>
      <c r="C78" s="77"/>
      <c r="D78" s="77"/>
      <c r="E78" s="77"/>
      <c r="F78" s="77"/>
      <c r="G78" s="69">
        <f>SUM(C78:F78)</f>
        <v>0</v>
      </c>
      <c r="H78" s="77"/>
      <c r="I78" s="77"/>
      <c r="J78" s="77"/>
      <c r="K78" s="77"/>
    </row>
    <row r="79" spans="1:11" ht="13.5">
      <c r="A79" s="15"/>
      <c r="C79" s="71"/>
      <c r="D79" s="71"/>
      <c r="E79" s="71"/>
      <c r="F79" s="71"/>
      <c r="G79" s="71"/>
      <c r="H79" s="71"/>
      <c r="I79" s="71"/>
      <c r="J79" s="71"/>
      <c r="K79" s="71"/>
    </row>
    <row r="80" spans="1:11" ht="13.5">
      <c r="A80" s="15" t="s">
        <v>32</v>
      </c>
      <c r="C80" s="71"/>
      <c r="D80" s="71"/>
      <c r="E80" s="71"/>
      <c r="F80" s="71"/>
      <c r="G80" s="71"/>
      <c r="H80" s="71"/>
      <c r="I80" s="71"/>
      <c r="J80" s="71"/>
      <c r="K80" s="71"/>
    </row>
    <row r="81" spans="1:11" ht="13.5">
      <c r="A81" s="15"/>
      <c r="B81" s="6" t="s">
        <v>5</v>
      </c>
      <c r="C81" s="77"/>
      <c r="D81" s="77"/>
      <c r="E81" s="77"/>
      <c r="F81" s="77"/>
      <c r="G81" s="69">
        <f>SUM(C81:F81)</f>
        <v>0</v>
      </c>
      <c r="H81" s="77"/>
      <c r="I81" s="77"/>
      <c r="J81" s="77"/>
      <c r="K81" s="77"/>
    </row>
    <row r="82" spans="1:11" ht="13.5">
      <c r="A82" s="15"/>
      <c r="B82" s="6" t="s">
        <v>210</v>
      </c>
      <c r="C82" s="77"/>
      <c r="D82" s="77"/>
      <c r="E82" s="77"/>
      <c r="F82" s="77"/>
      <c r="G82" s="69">
        <f>SUM(C82:F82)</f>
        <v>0</v>
      </c>
      <c r="H82" s="77"/>
      <c r="I82" s="77"/>
      <c r="J82" s="77"/>
      <c r="K82" s="77"/>
    </row>
    <row r="83" spans="1:11" ht="13.5">
      <c r="A83" s="15"/>
      <c r="B83" s="6" t="s">
        <v>116</v>
      </c>
      <c r="C83" s="77"/>
      <c r="D83" s="77"/>
      <c r="E83" s="77"/>
      <c r="F83" s="77"/>
      <c r="G83" s="69">
        <f>SUM(C83:F83)</f>
        <v>0</v>
      </c>
      <c r="H83" s="77"/>
      <c r="I83" s="77"/>
      <c r="J83" s="77"/>
      <c r="K83" s="77"/>
    </row>
    <row r="84" spans="1:11" ht="13.5">
      <c r="A84" s="15"/>
      <c r="B84" s="6" t="s">
        <v>90</v>
      </c>
      <c r="C84" s="77"/>
      <c r="D84" s="77"/>
      <c r="E84" s="77"/>
      <c r="F84" s="77"/>
      <c r="G84" s="69">
        <f>SUM(C84:F84)</f>
        <v>0</v>
      </c>
      <c r="H84" s="77"/>
      <c r="I84" s="77"/>
      <c r="J84" s="77"/>
      <c r="K84" s="77"/>
    </row>
    <row r="85" spans="1:11" ht="13.5">
      <c r="A85" s="15"/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13.5">
      <c r="A86" s="15" t="s">
        <v>91</v>
      </c>
      <c r="C86" s="71"/>
      <c r="D86" s="71"/>
      <c r="E86" s="71"/>
      <c r="F86" s="71"/>
      <c r="G86" s="71"/>
      <c r="H86" s="71"/>
      <c r="I86" s="71"/>
      <c r="J86" s="71"/>
      <c r="K86" s="71"/>
    </row>
    <row r="87" spans="1:11" ht="13.5">
      <c r="A87" s="15"/>
      <c r="B87" s="6" t="s">
        <v>33</v>
      </c>
      <c r="C87" s="77"/>
      <c r="D87" s="77"/>
      <c r="E87" s="77"/>
      <c r="F87" s="77"/>
      <c r="G87" s="69">
        <f>SUM(C87:F87)</f>
        <v>0</v>
      </c>
      <c r="H87" s="77"/>
      <c r="I87" s="77"/>
      <c r="J87" s="77"/>
      <c r="K87" s="77"/>
    </row>
    <row r="88" spans="1:11" ht="13.5">
      <c r="A88" s="15"/>
      <c r="B88" s="6" t="s">
        <v>34</v>
      </c>
      <c r="C88" s="77"/>
      <c r="D88" s="77"/>
      <c r="E88" s="77"/>
      <c r="F88" s="77"/>
      <c r="G88" s="69">
        <f>SUM(C88:F88)</f>
        <v>0</v>
      </c>
      <c r="H88" s="77"/>
      <c r="I88" s="77"/>
      <c r="J88" s="77"/>
      <c r="K88" s="77"/>
    </row>
    <row r="89" spans="1:11" ht="13.5">
      <c r="A89" s="15"/>
      <c r="B89" s="6" t="s">
        <v>35</v>
      </c>
      <c r="C89" s="77"/>
      <c r="D89" s="77"/>
      <c r="E89" s="77"/>
      <c r="F89" s="77"/>
      <c r="G89" s="69">
        <f>SUM(C89:F89)</f>
        <v>0</v>
      </c>
      <c r="H89" s="77"/>
      <c r="I89" s="77"/>
      <c r="J89" s="77"/>
      <c r="K89" s="77"/>
    </row>
    <row r="90" spans="1:11" ht="13.5">
      <c r="A90" s="15"/>
      <c r="B90" s="6" t="s">
        <v>36</v>
      </c>
      <c r="C90" s="77"/>
      <c r="D90" s="77"/>
      <c r="E90" s="77"/>
      <c r="F90" s="77"/>
      <c r="G90" s="69">
        <f>SUM(C90:F90)</f>
        <v>0</v>
      </c>
      <c r="H90" s="77"/>
      <c r="I90" s="77"/>
      <c r="J90" s="77"/>
      <c r="K90" s="77"/>
    </row>
    <row r="91" spans="1:11" ht="13.5">
      <c r="A91" s="15"/>
      <c r="B91" s="6" t="s">
        <v>92</v>
      </c>
      <c r="C91" s="77"/>
      <c r="D91" s="77"/>
      <c r="E91" s="77"/>
      <c r="F91" s="77"/>
      <c r="G91" s="69">
        <f>SUM(C91:F91)</f>
        <v>0</v>
      </c>
      <c r="H91" s="77"/>
      <c r="I91" s="77"/>
      <c r="J91" s="77"/>
      <c r="K91" s="77"/>
    </row>
    <row r="92" spans="1:11" ht="13.5">
      <c r="A92" s="15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13.5">
      <c r="A93" s="15" t="s">
        <v>93</v>
      </c>
      <c r="C93" s="71"/>
      <c r="D93" s="71"/>
      <c r="E93" s="71"/>
      <c r="F93" s="71"/>
      <c r="G93" s="71"/>
      <c r="H93" s="71"/>
      <c r="I93" s="71"/>
      <c r="J93" s="71"/>
      <c r="K93" s="71"/>
    </row>
    <row r="94" spans="1:11" ht="13.5">
      <c r="A94" s="15"/>
      <c r="B94" s="6" t="s">
        <v>118</v>
      </c>
      <c r="C94" s="77"/>
      <c r="D94" s="77"/>
      <c r="E94" s="77"/>
      <c r="F94" s="77"/>
      <c r="G94" s="69">
        <f>SUM(C94:F94)</f>
        <v>0</v>
      </c>
      <c r="H94" s="77"/>
      <c r="I94" s="77"/>
      <c r="J94" s="77"/>
      <c r="K94" s="77"/>
    </row>
    <row r="95" spans="1:11" ht="13.5">
      <c r="A95" s="15"/>
      <c r="B95" s="6" t="s">
        <v>159</v>
      </c>
      <c r="C95" s="77"/>
      <c r="D95" s="77"/>
      <c r="E95" s="77"/>
      <c r="F95" s="77"/>
      <c r="G95" s="69">
        <f>SUM(C95:F95)</f>
        <v>0</v>
      </c>
      <c r="H95" s="77"/>
      <c r="I95" s="77"/>
      <c r="J95" s="77"/>
      <c r="K95" s="77"/>
    </row>
    <row r="96" spans="1:11" ht="13.5">
      <c r="A96" s="15"/>
      <c r="C96" s="71"/>
      <c r="D96" s="71"/>
      <c r="E96" s="71"/>
      <c r="F96" s="71"/>
      <c r="G96" s="71"/>
      <c r="H96" s="71"/>
      <c r="I96" s="71"/>
      <c r="J96" s="71"/>
      <c r="K96" s="71"/>
    </row>
    <row r="97" spans="1:11" ht="13.5">
      <c r="A97" s="15" t="s">
        <v>94</v>
      </c>
      <c r="C97" s="77"/>
      <c r="D97" s="77"/>
      <c r="E97" s="77"/>
      <c r="F97" s="77"/>
      <c r="G97" s="69">
        <f>SUM(C97:F97)</f>
        <v>0</v>
      </c>
      <c r="H97" s="77"/>
      <c r="I97" s="77"/>
      <c r="J97" s="77"/>
      <c r="K97" s="77"/>
    </row>
    <row r="98" spans="1:11" ht="13.5">
      <c r="A98" s="15"/>
      <c r="C98" s="71"/>
      <c r="D98" s="71"/>
      <c r="E98" s="71"/>
      <c r="F98" s="71"/>
      <c r="G98" s="71"/>
      <c r="H98" s="71"/>
      <c r="I98" s="71"/>
      <c r="J98" s="71"/>
      <c r="K98" s="71"/>
    </row>
    <row r="99" spans="1:11" ht="13.5">
      <c r="A99" s="15" t="s">
        <v>29</v>
      </c>
      <c r="C99" s="77"/>
      <c r="D99" s="77"/>
      <c r="E99" s="77"/>
      <c r="F99" s="77"/>
      <c r="G99" s="69">
        <f>SUM(C99:F99)</f>
        <v>0</v>
      </c>
      <c r="H99" s="77"/>
      <c r="I99" s="77"/>
      <c r="J99" s="77"/>
      <c r="K99" s="77"/>
    </row>
    <row r="100" spans="1:11" ht="13.5">
      <c r="A100" s="15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 ht="12.75">
      <c r="B101" s="16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1:11" ht="12.75">
      <c r="A102" s="17" t="s">
        <v>95</v>
      </c>
      <c r="C102" s="68">
        <f>SUM(C57:C99)</f>
        <v>0</v>
      </c>
      <c r="D102" s="68">
        <f aca="true" t="shared" si="3" ref="D102:K102">SUM(D57:D99)</f>
        <v>0</v>
      </c>
      <c r="E102" s="68">
        <f t="shared" si="3"/>
        <v>0</v>
      </c>
      <c r="F102" s="68">
        <f t="shared" si="3"/>
        <v>0</v>
      </c>
      <c r="G102" s="68">
        <f t="shared" si="3"/>
        <v>0</v>
      </c>
      <c r="H102" s="68">
        <f t="shared" si="3"/>
        <v>0</v>
      </c>
      <c r="I102" s="68">
        <f t="shared" si="3"/>
        <v>0</v>
      </c>
      <c r="J102" s="68">
        <f t="shared" si="3"/>
        <v>0</v>
      </c>
      <c r="K102" s="68">
        <f t="shared" si="3"/>
        <v>0</v>
      </c>
    </row>
    <row r="103" spans="3:11" ht="12.75"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1" ht="12.75">
      <c r="A104" s="17" t="s">
        <v>189</v>
      </c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1:11" ht="12.75">
      <c r="A105" s="17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1:11" ht="13.5">
      <c r="A106" s="15" t="s">
        <v>31</v>
      </c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 ht="13.5">
      <c r="B107" s="15" t="s">
        <v>211</v>
      </c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1:11" ht="12.75">
      <c r="A108" s="17"/>
      <c r="B108" s="6" t="s">
        <v>84</v>
      </c>
      <c r="C108" s="77"/>
      <c r="D108" s="77"/>
      <c r="E108" s="77"/>
      <c r="F108" s="77"/>
      <c r="G108" s="69">
        <f>SUM(C108:F108)</f>
        <v>0</v>
      </c>
      <c r="H108" s="77"/>
      <c r="I108" s="77"/>
      <c r="J108" s="77"/>
      <c r="K108" s="77"/>
    </row>
    <row r="109" spans="1:11" ht="12.75">
      <c r="A109" s="17"/>
      <c r="B109" s="6" t="s">
        <v>78</v>
      </c>
      <c r="C109" s="77"/>
      <c r="D109" s="77"/>
      <c r="E109" s="77"/>
      <c r="F109" s="77"/>
      <c r="G109" s="69">
        <f>SUM(C109:F109)</f>
        <v>0</v>
      </c>
      <c r="H109" s="77"/>
      <c r="I109" s="77"/>
      <c r="J109" s="77"/>
      <c r="K109" s="77"/>
    </row>
    <row r="110" spans="1:11" ht="12.75">
      <c r="A110" s="17"/>
      <c r="B110" s="6" t="s">
        <v>83</v>
      </c>
      <c r="C110" s="77"/>
      <c r="D110" s="77"/>
      <c r="E110" s="77"/>
      <c r="F110" s="77"/>
      <c r="G110" s="69">
        <f>SUM(C110:F110)</f>
        <v>0</v>
      </c>
      <c r="H110" s="77"/>
      <c r="I110" s="77"/>
      <c r="J110" s="77"/>
      <c r="K110" s="77"/>
    </row>
    <row r="111" spans="2:11" ht="13.5">
      <c r="B111" s="15" t="s">
        <v>212</v>
      </c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1:11" ht="12.75">
      <c r="A112" s="17"/>
      <c r="B112" s="6" t="s">
        <v>84</v>
      </c>
      <c r="C112" s="77"/>
      <c r="D112" s="77"/>
      <c r="E112" s="77"/>
      <c r="F112" s="77"/>
      <c r="G112" s="69">
        <f>SUM(C112:F112)</f>
        <v>0</v>
      </c>
      <c r="H112" s="77"/>
      <c r="I112" s="77"/>
      <c r="J112" s="77"/>
      <c r="K112" s="77"/>
    </row>
    <row r="113" spans="1:11" ht="12.75">
      <c r="A113" s="17"/>
      <c r="B113" s="6" t="s">
        <v>78</v>
      </c>
      <c r="C113" s="77"/>
      <c r="D113" s="77"/>
      <c r="E113" s="77"/>
      <c r="F113" s="77"/>
      <c r="G113" s="69">
        <f>SUM(C113:F113)</f>
        <v>0</v>
      </c>
      <c r="H113" s="77"/>
      <c r="I113" s="77"/>
      <c r="J113" s="77"/>
      <c r="K113" s="77"/>
    </row>
    <row r="114" spans="1:11" ht="12.75">
      <c r="A114" s="17"/>
      <c r="B114" s="6" t="s">
        <v>83</v>
      </c>
      <c r="C114" s="77"/>
      <c r="D114" s="77"/>
      <c r="E114" s="77"/>
      <c r="F114" s="77"/>
      <c r="G114" s="69">
        <f>SUM(C114:F114)</f>
        <v>0</v>
      </c>
      <c r="H114" s="77"/>
      <c r="I114" s="77"/>
      <c r="J114" s="77"/>
      <c r="K114" s="77"/>
    </row>
    <row r="115" spans="1:11" ht="13.5">
      <c r="A115" s="15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1:11" ht="13.5">
      <c r="A116" s="15" t="s">
        <v>80</v>
      </c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2:11" ht="12.75">
      <c r="B117" s="6" t="s">
        <v>79</v>
      </c>
      <c r="C117" s="77"/>
      <c r="D117" s="77"/>
      <c r="E117" s="77"/>
      <c r="F117" s="77"/>
      <c r="G117" s="69">
        <f aca="true" t="shared" si="4" ref="G117:G124">SUM(C117:F117)</f>
        <v>0</v>
      </c>
      <c r="H117" s="77"/>
      <c r="I117" s="77"/>
      <c r="J117" s="77"/>
      <c r="K117" s="77"/>
    </row>
    <row r="118" spans="1:11" ht="12.75">
      <c r="A118" s="17"/>
      <c r="B118" s="6" t="s">
        <v>82</v>
      </c>
      <c r="C118" s="77"/>
      <c r="D118" s="77"/>
      <c r="E118" s="77"/>
      <c r="F118" s="77"/>
      <c r="G118" s="69">
        <f t="shared" si="4"/>
        <v>0</v>
      </c>
      <c r="H118" s="77"/>
      <c r="I118" s="77"/>
      <c r="J118" s="77"/>
      <c r="K118" s="77"/>
    </row>
    <row r="119" spans="2:11" ht="12.75">
      <c r="B119" s="6" t="s">
        <v>81</v>
      </c>
      <c r="C119" s="77"/>
      <c r="D119" s="77"/>
      <c r="E119" s="77"/>
      <c r="F119" s="77"/>
      <c r="G119" s="69">
        <f t="shared" si="4"/>
        <v>0</v>
      </c>
      <c r="H119" s="77"/>
      <c r="I119" s="77"/>
      <c r="J119" s="77"/>
      <c r="K119" s="77"/>
    </row>
    <row r="120" spans="2:11" ht="12.75">
      <c r="B120" s="6" t="s">
        <v>86</v>
      </c>
      <c r="C120" s="77"/>
      <c r="D120" s="77"/>
      <c r="E120" s="77"/>
      <c r="F120" s="77"/>
      <c r="G120" s="69">
        <f t="shared" si="4"/>
        <v>0</v>
      </c>
      <c r="H120" s="77"/>
      <c r="I120" s="77"/>
      <c r="J120" s="77"/>
      <c r="K120" s="77"/>
    </row>
    <row r="121" spans="1:11" ht="13.5">
      <c r="A121" s="15"/>
      <c r="B121" s="6" t="s">
        <v>85</v>
      </c>
      <c r="C121" s="77"/>
      <c r="D121" s="77"/>
      <c r="E121" s="77"/>
      <c r="F121" s="77"/>
      <c r="G121" s="69">
        <f t="shared" si="4"/>
        <v>0</v>
      </c>
      <c r="H121" s="77"/>
      <c r="I121" s="77"/>
      <c r="J121" s="77"/>
      <c r="K121" s="77"/>
    </row>
    <row r="122" spans="1:11" ht="13.5">
      <c r="A122" s="15"/>
      <c r="B122" s="6" t="s">
        <v>139</v>
      </c>
      <c r="C122" s="77"/>
      <c r="D122" s="77"/>
      <c r="E122" s="77"/>
      <c r="F122" s="77"/>
      <c r="G122" s="69">
        <f t="shared" si="4"/>
        <v>0</v>
      </c>
      <c r="H122" s="77"/>
      <c r="I122" s="77"/>
      <c r="J122" s="77"/>
      <c r="K122" s="77"/>
    </row>
    <row r="123" spans="1:11" ht="13.5">
      <c r="A123" s="15"/>
      <c r="B123" s="6" t="s">
        <v>144</v>
      </c>
      <c r="C123" s="77"/>
      <c r="D123" s="77"/>
      <c r="E123" s="77"/>
      <c r="F123" s="77"/>
      <c r="G123" s="69">
        <f t="shared" si="4"/>
        <v>0</v>
      </c>
      <c r="H123" s="77"/>
      <c r="I123" s="77"/>
      <c r="J123" s="77"/>
      <c r="K123" s="77"/>
    </row>
    <row r="124" spans="1:11" ht="13.5">
      <c r="A124" s="15"/>
      <c r="B124" s="6" t="s">
        <v>143</v>
      </c>
      <c r="C124" s="77"/>
      <c r="D124" s="77"/>
      <c r="E124" s="77"/>
      <c r="F124" s="77"/>
      <c r="G124" s="69">
        <f t="shared" si="4"/>
        <v>0</v>
      </c>
      <c r="H124" s="77"/>
      <c r="I124" s="77"/>
      <c r="J124" s="77"/>
      <c r="K124" s="77"/>
    </row>
    <row r="125" spans="1:11" ht="13.5">
      <c r="A125" s="15"/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1:11" ht="13.5">
      <c r="A126" s="15" t="s">
        <v>87</v>
      </c>
      <c r="C126" s="71"/>
      <c r="D126" s="71"/>
      <c r="E126" s="71"/>
      <c r="F126" s="71"/>
      <c r="G126" s="71"/>
      <c r="H126" s="71"/>
      <c r="I126" s="71"/>
      <c r="J126" s="71"/>
      <c r="K126" s="71"/>
    </row>
    <row r="127" spans="1:11" ht="13.5">
      <c r="A127" s="15"/>
      <c r="B127" s="6" t="s">
        <v>88</v>
      </c>
      <c r="C127" s="77"/>
      <c r="D127" s="77"/>
      <c r="E127" s="77"/>
      <c r="F127" s="77"/>
      <c r="G127" s="69">
        <f>SUM(C127:F127)</f>
        <v>0</v>
      </c>
      <c r="H127" s="77"/>
      <c r="I127" s="77"/>
      <c r="J127" s="77"/>
      <c r="K127" s="77"/>
    </row>
    <row r="128" spans="1:11" ht="13.5">
      <c r="A128" s="15"/>
      <c r="B128" s="6" t="s">
        <v>89</v>
      </c>
      <c r="C128" s="77"/>
      <c r="D128" s="77"/>
      <c r="E128" s="77"/>
      <c r="F128" s="77"/>
      <c r="G128" s="69">
        <f>SUM(C128:F128)</f>
        <v>0</v>
      </c>
      <c r="H128" s="77"/>
      <c r="I128" s="77"/>
      <c r="J128" s="77"/>
      <c r="K128" s="77"/>
    </row>
    <row r="129" spans="1:11" ht="13.5">
      <c r="A129" s="15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1:11" ht="13.5">
      <c r="A130" s="15" t="s">
        <v>32</v>
      </c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1:11" ht="13.5">
      <c r="A131" s="15"/>
      <c r="B131" s="6" t="s">
        <v>5</v>
      </c>
      <c r="C131" s="77"/>
      <c r="D131" s="77"/>
      <c r="E131" s="77"/>
      <c r="F131" s="77"/>
      <c r="G131" s="69">
        <f>SUM(C131:F131)</f>
        <v>0</v>
      </c>
      <c r="H131" s="77"/>
      <c r="I131" s="77"/>
      <c r="J131" s="77"/>
      <c r="K131" s="77"/>
    </row>
    <row r="132" spans="1:11" ht="13.5">
      <c r="A132" s="15"/>
      <c r="B132" s="6" t="s">
        <v>210</v>
      </c>
      <c r="C132" s="77"/>
      <c r="D132" s="77"/>
      <c r="E132" s="77"/>
      <c r="F132" s="77"/>
      <c r="G132" s="69">
        <f>SUM(C132:F132)</f>
        <v>0</v>
      </c>
      <c r="H132" s="77"/>
      <c r="I132" s="77"/>
      <c r="J132" s="77"/>
      <c r="K132" s="77"/>
    </row>
    <row r="133" spans="1:11" ht="13.5">
      <c r="A133" s="15"/>
      <c r="B133" s="6" t="s">
        <v>116</v>
      </c>
      <c r="C133" s="77"/>
      <c r="D133" s="77"/>
      <c r="E133" s="77"/>
      <c r="F133" s="77"/>
      <c r="G133" s="69">
        <f>SUM(C133:F133)</f>
        <v>0</v>
      </c>
      <c r="H133" s="77"/>
      <c r="I133" s="77"/>
      <c r="J133" s="77"/>
      <c r="K133" s="77"/>
    </row>
    <row r="134" spans="1:11" ht="13.5">
      <c r="A134" s="15"/>
      <c r="B134" s="6" t="s">
        <v>90</v>
      </c>
      <c r="C134" s="77"/>
      <c r="D134" s="77"/>
      <c r="E134" s="77"/>
      <c r="F134" s="77"/>
      <c r="G134" s="69">
        <f>SUM(C134:F134)</f>
        <v>0</v>
      </c>
      <c r="H134" s="77"/>
      <c r="I134" s="77"/>
      <c r="J134" s="77"/>
      <c r="K134" s="77"/>
    </row>
    <row r="135" spans="1:11" ht="13.5">
      <c r="A135" s="15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13.5">
      <c r="A136" s="15" t="s">
        <v>91</v>
      </c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1:11" ht="13.5">
      <c r="A137" s="15"/>
      <c r="B137" s="6" t="s">
        <v>33</v>
      </c>
      <c r="C137" s="77"/>
      <c r="D137" s="77"/>
      <c r="E137" s="77"/>
      <c r="F137" s="77"/>
      <c r="G137" s="69">
        <f>SUM(C137:F137)</f>
        <v>0</v>
      </c>
      <c r="H137" s="77"/>
      <c r="I137" s="77"/>
      <c r="J137" s="77"/>
      <c r="K137" s="77"/>
    </row>
    <row r="138" spans="1:11" ht="13.5">
      <c r="A138" s="15"/>
      <c r="B138" s="6" t="s">
        <v>34</v>
      </c>
      <c r="C138" s="77"/>
      <c r="D138" s="77"/>
      <c r="E138" s="77"/>
      <c r="F138" s="77"/>
      <c r="G138" s="69">
        <f>SUM(C138:F138)</f>
        <v>0</v>
      </c>
      <c r="H138" s="77"/>
      <c r="I138" s="77"/>
      <c r="J138" s="77"/>
      <c r="K138" s="77"/>
    </row>
    <row r="139" spans="1:11" ht="13.5">
      <c r="A139" s="15"/>
      <c r="B139" s="6" t="s">
        <v>35</v>
      </c>
      <c r="C139" s="77"/>
      <c r="D139" s="77"/>
      <c r="E139" s="77"/>
      <c r="F139" s="77"/>
      <c r="G139" s="69">
        <f>SUM(C139:F139)</f>
        <v>0</v>
      </c>
      <c r="H139" s="77"/>
      <c r="I139" s="77"/>
      <c r="J139" s="77"/>
      <c r="K139" s="77"/>
    </row>
    <row r="140" spans="1:11" ht="13.5">
      <c r="A140" s="15"/>
      <c r="B140" s="6" t="s">
        <v>36</v>
      </c>
      <c r="C140" s="77"/>
      <c r="D140" s="77"/>
      <c r="E140" s="77"/>
      <c r="F140" s="77"/>
      <c r="G140" s="69">
        <f>SUM(C140:F140)</f>
        <v>0</v>
      </c>
      <c r="H140" s="77"/>
      <c r="I140" s="77"/>
      <c r="J140" s="77"/>
      <c r="K140" s="77"/>
    </row>
    <row r="141" spans="1:11" ht="13.5">
      <c r="A141" s="15"/>
      <c r="B141" s="6" t="s">
        <v>92</v>
      </c>
      <c r="C141" s="77"/>
      <c r="D141" s="77"/>
      <c r="E141" s="77"/>
      <c r="F141" s="77"/>
      <c r="G141" s="69">
        <f>SUM(C141:F141)</f>
        <v>0</v>
      </c>
      <c r="H141" s="77"/>
      <c r="I141" s="77"/>
      <c r="J141" s="77"/>
      <c r="K141" s="77"/>
    </row>
    <row r="142" spans="1:11" ht="13.5">
      <c r="A142" s="15"/>
      <c r="C142" s="71"/>
      <c r="D142" s="71"/>
      <c r="E142" s="71"/>
      <c r="F142" s="71"/>
      <c r="G142" s="71"/>
      <c r="H142" s="71"/>
      <c r="I142" s="71"/>
      <c r="J142" s="71"/>
      <c r="K142" s="71"/>
    </row>
    <row r="143" spans="1:11" ht="13.5">
      <c r="A143" s="15" t="s">
        <v>93</v>
      </c>
      <c r="C143" s="71"/>
      <c r="D143" s="71"/>
      <c r="E143" s="71"/>
      <c r="F143" s="71"/>
      <c r="G143" s="71"/>
      <c r="H143" s="71"/>
      <c r="I143" s="71"/>
      <c r="J143" s="71"/>
      <c r="K143" s="71"/>
    </row>
    <row r="144" spans="1:11" ht="13.5">
      <c r="A144" s="15"/>
      <c r="B144" s="6" t="s">
        <v>118</v>
      </c>
      <c r="C144" s="77"/>
      <c r="D144" s="77"/>
      <c r="E144" s="77"/>
      <c r="F144" s="77"/>
      <c r="G144" s="69">
        <f>SUM(C144:F144)</f>
        <v>0</v>
      </c>
      <c r="H144" s="77"/>
      <c r="I144" s="77"/>
      <c r="J144" s="77"/>
      <c r="K144" s="77"/>
    </row>
    <row r="145" spans="1:11" ht="13.5">
      <c r="A145" s="15"/>
      <c r="B145" s="6" t="s">
        <v>159</v>
      </c>
      <c r="C145" s="77"/>
      <c r="D145" s="77"/>
      <c r="E145" s="77"/>
      <c r="F145" s="77"/>
      <c r="G145" s="69">
        <f>SUM(C145:F145)</f>
        <v>0</v>
      </c>
      <c r="H145" s="77"/>
      <c r="I145" s="77"/>
      <c r="J145" s="77"/>
      <c r="K145" s="77"/>
    </row>
    <row r="146" spans="1:11" ht="13.5">
      <c r="A146" s="15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ht="13.5">
      <c r="A147" s="15" t="s">
        <v>94</v>
      </c>
      <c r="C147" s="77"/>
      <c r="D147" s="77"/>
      <c r="E147" s="77"/>
      <c r="F147" s="77"/>
      <c r="G147" s="69">
        <f>SUM(C147:F147)</f>
        <v>0</v>
      </c>
      <c r="H147" s="77"/>
      <c r="I147" s="77"/>
      <c r="J147" s="77"/>
      <c r="K147" s="77"/>
    </row>
    <row r="148" spans="1:11" ht="13.5">
      <c r="A148" s="15"/>
      <c r="C148" s="71"/>
      <c r="D148" s="71"/>
      <c r="E148" s="71"/>
      <c r="F148" s="71"/>
      <c r="G148" s="71"/>
      <c r="H148" s="71"/>
      <c r="I148" s="71"/>
      <c r="J148" s="71"/>
      <c r="K148" s="71"/>
    </row>
    <row r="149" spans="1:11" ht="13.5">
      <c r="A149" s="15" t="s">
        <v>29</v>
      </c>
      <c r="C149" s="77"/>
      <c r="D149" s="77"/>
      <c r="E149" s="77"/>
      <c r="F149" s="77"/>
      <c r="G149" s="69">
        <f>SUM(C149:F149)</f>
        <v>0</v>
      </c>
      <c r="H149" s="77"/>
      <c r="I149" s="77"/>
      <c r="J149" s="77"/>
      <c r="K149" s="77"/>
    </row>
    <row r="150" spans="1:11" ht="13.5">
      <c r="A150" s="15"/>
      <c r="C150" s="71"/>
      <c r="D150" s="71"/>
      <c r="E150" s="71"/>
      <c r="F150" s="71"/>
      <c r="G150" s="71"/>
      <c r="H150" s="71"/>
      <c r="I150" s="71"/>
      <c r="J150" s="71"/>
      <c r="K150" s="71"/>
    </row>
    <row r="151" spans="2:11" ht="12.75">
      <c r="B151" s="16"/>
      <c r="C151" s="71"/>
      <c r="D151" s="71"/>
      <c r="E151" s="71"/>
      <c r="F151" s="71"/>
      <c r="G151" s="71"/>
      <c r="H151" s="71"/>
      <c r="I151" s="71"/>
      <c r="J151" s="71"/>
      <c r="K151" s="71"/>
    </row>
    <row r="152" spans="1:11" ht="12.75">
      <c r="A152" s="17" t="s">
        <v>96</v>
      </c>
      <c r="C152" s="68">
        <f>SUM(C107:C151)</f>
        <v>0</v>
      </c>
      <c r="D152" s="68">
        <f aca="true" t="shared" si="5" ref="D152:K152">SUM(D107:D151)</f>
        <v>0</v>
      </c>
      <c r="E152" s="68">
        <f t="shared" si="5"/>
        <v>0</v>
      </c>
      <c r="F152" s="68">
        <f t="shared" si="5"/>
        <v>0</v>
      </c>
      <c r="G152" s="68">
        <f t="shared" si="5"/>
        <v>0</v>
      </c>
      <c r="H152" s="68">
        <f t="shared" si="5"/>
        <v>0</v>
      </c>
      <c r="I152" s="68">
        <f t="shared" si="5"/>
        <v>0</v>
      </c>
      <c r="J152" s="68">
        <f t="shared" si="5"/>
        <v>0</v>
      </c>
      <c r="K152" s="68">
        <f t="shared" si="5"/>
        <v>0</v>
      </c>
    </row>
    <row r="153" spans="3:11" ht="12.75">
      <c r="C153" s="71"/>
      <c r="D153" s="71"/>
      <c r="E153" s="71"/>
      <c r="F153" s="71"/>
      <c r="G153" s="71"/>
      <c r="H153" s="71"/>
      <c r="I153" s="71"/>
      <c r="J153" s="71"/>
      <c r="K153" s="71"/>
    </row>
    <row r="154" spans="1:11" ht="12.75">
      <c r="A154" s="17" t="s">
        <v>190</v>
      </c>
      <c r="C154" s="71"/>
      <c r="D154" s="71"/>
      <c r="E154" s="71"/>
      <c r="F154" s="71"/>
      <c r="G154" s="71"/>
      <c r="H154" s="71"/>
      <c r="I154" s="71"/>
      <c r="J154" s="71"/>
      <c r="K154" s="71"/>
    </row>
    <row r="155" spans="1:11" ht="12.75">
      <c r="A155" s="17"/>
      <c r="C155" s="71"/>
      <c r="D155" s="71"/>
      <c r="E155" s="71"/>
      <c r="F155" s="71"/>
      <c r="G155" s="71"/>
      <c r="H155" s="71"/>
      <c r="I155" s="71"/>
      <c r="J155" s="71"/>
      <c r="K155" s="71"/>
    </row>
    <row r="156" spans="1:11" ht="13.5">
      <c r="A156" s="15" t="s">
        <v>31</v>
      </c>
      <c r="C156" s="71"/>
      <c r="D156" s="71"/>
      <c r="E156" s="71"/>
      <c r="F156" s="71"/>
      <c r="G156" s="71"/>
      <c r="H156" s="71"/>
      <c r="I156" s="71"/>
      <c r="J156" s="71"/>
      <c r="K156" s="71"/>
    </row>
    <row r="157" spans="2:11" ht="13.5">
      <c r="B157" s="45" t="s">
        <v>211</v>
      </c>
      <c r="C157" s="71"/>
      <c r="D157" s="71"/>
      <c r="E157" s="71"/>
      <c r="F157" s="71"/>
      <c r="G157" s="71"/>
      <c r="H157" s="71"/>
      <c r="I157" s="71"/>
      <c r="J157" s="71"/>
      <c r="K157" s="71"/>
    </row>
    <row r="158" spans="1:11" ht="12.75">
      <c r="A158" s="17"/>
      <c r="B158" s="33" t="s">
        <v>84</v>
      </c>
      <c r="C158" s="68">
        <f aca="true" t="shared" si="6" ref="C158:K158">+C58+C108</f>
        <v>0</v>
      </c>
      <c r="D158" s="68">
        <f t="shared" si="6"/>
        <v>0</v>
      </c>
      <c r="E158" s="68">
        <f t="shared" si="6"/>
        <v>0</v>
      </c>
      <c r="F158" s="68">
        <f t="shared" si="6"/>
        <v>0</v>
      </c>
      <c r="G158" s="68">
        <f t="shared" si="6"/>
        <v>0</v>
      </c>
      <c r="H158" s="68">
        <f t="shared" si="6"/>
        <v>0</v>
      </c>
      <c r="I158" s="68">
        <f t="shared" si="6"/>
        <v>0</v>
      </c>
      <c r="J158" s="68">
        <f t="shared" si="6"/>
        <v>0</v>
      </c>
      <c r="K158" s="68">
        <f t="shared" si="6"/>
        <v>0</v>
      </c>
    </row>
    <row r="159" spans="1:11" ht="12.75">
      <c r="A159" s="17"/>
      <c r="B159" s="33" t="s">
        <v>78</v>
      </c>
      <c r="C159" s="68">
        <f aca="true" t="shared" si="7" ref="C159:K159">+C59+C109</f>
        <v>0</v>
      </c>
      <c r="D159" s="68">
        <f t="shared" si="7"/>
        <v>0</v>
      </c>
      <c r="E159" s="68">
        <f t="shared" si="7"/>
        <v>0</v>
      </c>
      <c r="F159" s="68">
        <f t="shared" si="7"/>
        <v>0</v>
      </c>
      <c r="G159" s="68">
        <f t="shared" si="7"/>
        <v>0</v>
      </c>
      <c r="H159" s="68">
        <f t="shared" si="7"/>
        <v>0</v>
      </c>
      <c r="I159" s="68">
        <f t="shared" si="7"/>
        <v>0</v>
      </c>
      <c r="J159" s="68">
        <f t="shared" si="7"/>
        <v>0</v>
      </c>
      <c r="K159" s="68">
        <f t="shared" si="7"/>
        <v>0</v>
      </c>
    </row>
    <row r="160" spans="1:11" ht="12.75">
      <c r="A160" s="17"/>
      <c r="B160" s="33" t="s">
        <v>83</v>
      </c>
      <c r="C160" s="68">
        <f aca="true" t="shared" si="8" ref="C160:K160">+C60+C110</f>
        <v>0</v>
      </c>
      <c r="D160" s="68">
        <f t="shared" si="8"/>
        <v>0</v>
      </c>
      <c r="E160" s="68">
        <f t="shared" si="8"/>
        <v>0</v>
      </c>
      <c r="F160" s="68">
        <f t="shared" si="8"/>
        <v>0</v>
      </c>
      <c r="G160" s="68">
        <f t="shared" si="8"/>
        <v>0</v>
      </c>
      <c r="H160" s="68">
        <f t="shared" si="8"/>
        <v>0</v>
      </c>
      <c r="I160" s="68">
        <f t="shared" si="8"/>
        <v>0</v>
      </c>
      <c r="J160" s="68">
        <f t="shared" si="8"/>
        <v>0</v>
      </c>
      <c r="K160" s="68">
        <f t="shared" si="8"/>
        <v>0</v>
      </c>
    </row>
    <row r="161" spans="2:11" ht="13.5">
      <c r="B161" s="15" t="s">
        <v>212</v>
      </c>
      <c r="C161" s="75"/>
      <c r="D161" s="75"/>
      <c r="E161" s="75"/>
      <c r="F161" s="75"/>
      <c r="G161" s="75"/>
      <c r="H161" s="75"/>
      <c r="I161" s="75"/>
      <c r="J161" s="75"/>
      <c r="K161" s="75"/>
    </row>
    <row r="162" spans="1:11" ht="12.75">
      <c r="A162" s="17"/>
      <c r="B162" s="6" t="s">
        <v>84</v>
      </c>
      <c r="C162" s="68">
        <f aca="true" t="shared" si="9" ref="C162:K162">+C62+C112</f>
        <v>0</v>
      </c>
      <c r="D162" s="68">
        <f t="shared" si="9"/>
        <v>0</v>
      </c>
      <c r="E162" s="68">
        <f t="shared" si="9"/>
        <v>0</v>
      </c>
      <c r="F162" s="68">
        <f t="shared" si="9"/>
        <v>0</v>
      </c>
      <c r="G162" s="68">
        <f t="shared" si="9"/>
        <v>0</v>
      </c>
      <c r="H162" s="68">
        <f t="shared" si="9"/>
        <v>0</v>
      </c>
      <c r="I162" s="68">
        <f t="shared" si="9"/>
        <v>0</v>
      </c>
      <c r="J162" s="68">
        <f t="shared" si="9"/>
        <v>0</v>
      </c>
      <c r="K162" s="68">
        <f t="shared" si="9"/>
        <v>0</v>
      </c>
    </row>
    <row r="163" spans="1:11" ht="12.75">
      <c r="A163" s="17"/>
      <c r="B163" s="6" t="s">
        <v>78</v>
      </c>
      <c r="C163" s="68">
        <f aca="true" t="shared" si="10" ref="C163:K163">+C63+C113</f>
        <v>0</v>
      </c>
      <c r="D163" s="68">
        <f t="shared" si="10"/>
        <v>0</v>
      </c>
      <c r="E163" s="68">
        <f t="shared" si="10"/>
        <v>0</v>
      </c>
      <c r="F163" s="68">
        <f t="shared" si="10"/>
        <v>0</v>
      </c>
      <c r="G163" s="68">
        <f t="shared" si="10"/>
        <v>0</v>
      </c>
      <c r="H163" s="68">
        <f t="shared" si="10"/>
        <v>0</v>
      </c>
      <c r="I163" s="68">
        <f t="shared" si="10"/>
        <v>0</v>
      </c>
      <c r="J163" s="68">
        <f t="shared" si="10"/>
        <v>0</v>
      </c>
      <c r="K163" s="68">
        <f t="shared" si="10"/>
        <v>0</v>
      </c>
    </row>
    <row r="164" spans="1:11" ht="12.75">
      <c r="A164" s="17"/>
      <c r="B164" s="6" t="s">
        <v>83</v>
      </c>
      <c r="C164" s="68">
        <f aca="true" t="shared" si="11" ref="C164:K164">+C64+C114</f>
        <v>0</v>
      </c>
      <c r="D164" s="68">
        <f t="shared" si="11"/>
        <v>0</v>
      </c>
      <c r="E164" s="68">
        <f t="shared" si="11"/>
        <v>0</v>
      </c>
      <c r="F164" s="68">
        <f t="shared" si="11"/>
        <v>0</v>
      </c>
      <c r="G164" s="68">
        <f t="shared" si="11"/>
        <v>0</v>
      </c>
      <c r="H164" s="68">
        <f t="shared" si="11"/>
        <v>0</v>
      </c>
      <c r="I164" s="68">
        <f t="shared" si="11"/>
        <v>0</v>
      </c>
      <c r="J164" s="68">
        <f t="shared" si="11"/>
        <v>0</v>
      </c>
      <c r="K164" s="68">
        <f t="shared" si="11"/>
        <v>0</v>
      </c>
    </row>
    <row r="165" spans="1:11" ht="13.5">
      <c r="A165" s="15"/>
      <c r="C165" s="71"/>
      <c r="D165" s="71"/>
      <c r="E165" s="71"/>
      <c r="F165" s="71"/>
      <c r="G165" s="71"/>
      <c r="H165" s="71"/>
      <c r="I165" s="71"/>
      <c r="J165" s="71"/>
      <c r="K165" s="71"/>
    </row>
    <row r="166" spans="1:11" ht="13.5">
      <c r="A166" s="15" t="s">
        <v>80</v>
      </c>
      <c r="C166" s="71"/>
      <c r="D166" s="71"/>
      <c r="E166" s="71"/>
      <c r="F166" s="71"/>
      <c r="G166" s="71"/>
      <c r="H166" s="71"/>
      <c r="I166" s="71"/>
      <c r="J166" s="71"/>
      <c r="K166" s="71"/>
    </row>
    <row r="167" spans="2:11" ht="12.75">
      <c r="B167" s="6" t="s">
        <v>79</v>
      </c>
      <c r="C167" s="68">
        <f aca="true" t="shared" si="12" ref="C167:K167">+C67+C117</f>
        <v>0</v>
      </c>
      <c r="D167" s="68">
        <f t="shared" si="12"/>
        <v>0</v>
      </c>
      <c r="E167" s="68">
        <f t="shared" si="12"/>
        <v>0</v>
      </c>
      <c r="F167" s="68">
        <f t="shared" si="12"/>
        <v>0</v>
      </c>
      <c r="G167" s="68">
        <f t="shared" si="12"/>
        <v>0</v>
      </c>
      <c r="H167" s="68">
        <f t="shared" si="12"/>
        <v>0</v>
      </c>
      <c r="I167" s="68">
        <f t="shared" si="12"/>
        <v>0</v>
      </c>
      <c r="J167" s="68">
        <f t="shared" si="12"/>
        <v>0</v>
      </c>
      <c r="K167" s="68">
        <f t="shared" si="12"/>
        <v>0</v>
      </c>
    </row>
    <row r="168" spans="1:11" ht="12.75">
      <c r="A168" s="17"/>
      <c r="B168" s="6" t="s">
        <v>82</v>
      </c>
      <c r="C168" s="68">
        <f aca="true" t="shared" si="13" ref="C168:K168">+C68+C118</f>
        <v>0</v>
      </c>
      <c r="D168" s="68">
        <f t="shared" si="13"/>
        <v>0</v>
      </c>
      <c r="E168" s="68">
        <f t="shared" si="13"/>
        <v>0</v>
      </c>
      <c r="F168" s="68">
        <f t="shared" si="13"/>
        <v>0</v>
      </c>
      <c r="G168" s="68">
        <f t="shared" si="13"/>
        <v>0</v>
      </c>
      <c r="H168" s="68">
        <f t="shared" si="13"/>
        <v>0</v>
      </c>
      <c r="I168" s="68">
        <f t="shared" si="13"/>
        <v>0</v>
      </c>
      <c r="J168" s="68">
        <f t="shared" si="13"/>
        <v>0</v>
      </c>
      <c r="K168" s="68">
        <f t="shared" si="13"/>
        <v>0</v>
      </c>
    </row>
    <row r="169" spans="2:11" ht="12.75">
      <c r="B169" s="6" t="s">
        <v>81</v>
      </c>
      <c r="C169" s="68">
        <f aca="true" t="shared" si="14" ref="C169:K169">+C69+C119</f>
        <v>0</v>
      </c>
      <c r="D169" s="68">
        <f t="shared" si="14"/>
        <v>0</v>
      </c>
      <c r="E169" s="68">
        <f t="shared" si="14"/>
        <v>0</v>
      </c>
      <c r="F169" s="68">
        <f t="shared" si="14"/>
        <v>0</v>
      </c>
      <c r="G169" s="68">
        <f t="shared" si="14"/>
        <v>0</v>
      </c>
      <c r="H169" s="68">
        <f t="shared" si="14"/>
        <v>0</v>
      </c>
      <c r="I169" s="68">
        <f t="shared" si="14"/>
        <v>0</v>
      </c>
      <c r="J169" s="68">
        <f t="shared" si="14"/>
        <v>0</v>
      </c>
      <c r="K169" s="68">
        <f t="shared" si="14"/>
        <v>0</v>
      </c>
    </row>
    <row r="170" spans="2:11" ht="12.75">
      <c r="B170" s="6" t="s">
        <v>86</v>
      </c>
      <c r="C170" s="68">
        <f>+C70+C120</f>
        <v>0</v>
      </c>
      <c r="D170" s="68">
        <f aca="true" t="shared" si="15" ref="D170:K170">+D70+D120</f>
        <v>0</v>
      </c>
      <c r="E170" s="68">
        <f t="shared" si="15"/>
        <v>0</v>
      </c>
      <c r="F170" s="68">
        <f t="shared" si="15"/>
        <v>0</v>
      </c>
      <c r="G170" s="68">
        <f t="shared" si="15"/>
        <v>0</v>
      </c>
      <c r="H170" s="68">
        <f t="shared" si="15"/>
        <v>0</v>
      </c>
      <c r="I170" s="68">
        <f t="shared" si="15"/>
        <v>0</v>
      </c>
      <c r="J170" s="68">
        <f t="shared" si="15"/>
        <v>0</v>
      </c>
      <c r="K170" s="68">
        <f t="shared" si="15"/>
        <v>0</v>
      </c>
    </row>
    <row r="171" spans="1:11" ht="13.5">
      <c r="A171" s="15"/>
      <c r="B171" s="6" t="s">
        <v>85</v>
      </c>
      <c r="C171" s="68">
        <f>+C71+C121</f>
        <v>0</v>
      </c>
      <c r="D171" s="68">
        <f aca="true" t="shared" si="16" ref="D171:K171">+D71+D121</f>
        <v>0</v>
      </c>
      <c r="E171" s="68">
        <f t="shared" si="16"/>
        <v>0</v>
      </c>
      <c r="F171" s="68">
        <f t="shared" si="16"/>
        <v>0</v>
      </c>
      <c r="G171" s="68">
        <f t="shared" si="16"/>
        <v>0</v>
      </c>
      <c r="H171" s="68">
        <f t="shared" si="16"/>
        <v>0</v>
      </c>
      <c r="I171" s="68">
        <f t="shared" si="16"/>
        <v>0</v>
      </c>
      <c r="J171" s="68">
        <f t="shared" si="16"/>
        <v>0</v>
      </c>
      <c r="K171" s="68">
        <f t="shared" si="16"/>
        <v>0</v>
      </c>
    </row>
    <row r="172" spans="1:11" ht="13.5">
      <c r="A172" s="15"/>
      <c r="B172" s="6" t="s">
        <v>139</v>
      </c>
      <c r="C172" s="68">
        <f>+C72+C122</f>
        <v>0</v>
      </c>
      <c r="D172" s="68">
        <f aca="true" t="shared" si="17" ref="D172:K172">+D72+D122</f>
        <v>0</v>
      </c>
      <c r="E172" s="68">
        <f t="shared" si="17"/>
        <v>0</v>
      </c>
      <c r="F172" s="68">
        <f t="shared" si="17"/>
        <v>0</v>
      </c>
      <c r="G172" s="68">
        <f t="shared" si="17"/>
        <v>0</v>
      </c>
      <c r="H172" s="68">
        <f t="shared" si="17"/>
        <v>0</v>
      </c>
      <c r="I172" s="68">
        <f t="shared" si="17"/>
        <v>0</v>
      </c>
      <c r="J172" s="68">
        <f t="shared" si="17"/>
        <v>0</v>
      </c>
      <c r="K172" s="68">
        <f t="shared" si="17"/>
        <v>0</v>
      </c>
    </row>
    <row r="173" spans="1:11" ht="13.5">
      <c r="A173" s="15"/>
      <c r="B173" s="6" t="s">
        <v>144</v>
      </c>
      <c r="C173" s="68">
        <f>+C73+C123</f>
        <v>0</v>
      </c>
      <c r="D173" s="68">
        <f aca="true" t="shared" si="18" ref="D173:K173">+D73+D123</f>
        <v>0</v>
      </c>
      <c r="E173" s="68">
        <f t="shared" si="18"/>
        <v>0</v>
      </c>
      <c r="F173" s="68">
        <f t="shared" si="18"/>
        <v>0</v>
      </c>
      <c r="G173" s="68">
        <f t="shared" si="18"/>
        <v>0</v>
      </c>
      <c r="H173" s="68">
        <f t="shared" si="18"/>
        <v>0</v>
      </c>
      <c r="I173" s="68">
        <f t="shared" si="18"/>
        <v>0</v>
      </c>
      <c r="J173" s="68">
        <f t="shared" si="18"/>
        <v>0</v>
      </c>
      <c r="K173" s="68">
        <f t="shared" si="18"/>
        <v>0</v>
      </c>
    </row>
    <row r="174" spans="1:11" ht="13.5">
      <c r="A174" s="15"/>
      <c r="B174" s="33" t="s">
        <v>143</v>
      </c>
      <c r="C174" s="68">
        <f>+C74+C124</f>
        <v>0</v>
      </c>
      <c r="D174" s="68">
        <f aca="true" t="shared" si="19" ref="D174:K174">+D74+D124</f>
        <v>0</v>
      </c>
      <c r="E174" s="68">
        <f t="shared" si="19"/>
        <v>0</v>
      </c>
      <c r="F174" s="68">
        <f t="shared" si="19"/>
        <v>0</v>
      </c>
      <c r="G174" s="68">
        <f t="shared" si="19"/>
        <v>0</v>
      </c>
      <c r="H174" s="68">
        <f t="shared" si="19"/>
        <v>0</v>
      </c>
      <c r="I174" s="68">
        <f t="shared" si="19"/>
        <v>0</v>
      </c>
      <c r="J174" s="68">
        <f t="shared" si="19"/>
        <v>0</v>
      </c>
      <c r="K174" s="68">
        <f t="shared" si="19"/>
        <v>0</v>
      </c>
    </row>
    <row r="175" spans="1:11" ht="13.5">
      <c r="A175" s="15"/>
      <c r="C175" s="71"/>
      <c r="D175" s="71"/>
      <c r="E175" s="71"/>
      <c r="F175" s="71"/>
      <c r="G175" s="71"/>
      <c r="H175" s="71"/>
      <c r="I175" s="71"/>
      <c r="J175" s="71"/>
      <c r="K175" s="71"/>
    </row>
    <row r="176" spans="1:11" ht="13.5">
      <c r="A176" s="15" t="s">
        <v>87</v>
      </c>
      <c r="C176" s="71"/>
      <c r="D176" s="71"/>
      <c r="E176" s="71"/>
      <c r="F176" s="71"/>
      <c r="G176" s="71"/>
      <c r="H176" s="71"/>
      <c r="I176" s="71"/>
      <c r="J176" s="71"/>
      <c r="K176" s="71"/>
    </row>
    <row r="177" spans="1:11" ht="13.5">
      <c r="A177" s="15"/>
      <c r="B177" s="6" t="s">
        <v>88</v>
      </c>
      <c r="C177" s="68">
        <f aca="true" t="shared" si="20" ref="C177:K177">+C77+C127</f>
        <v>0</v>
      </c>
      <c r="D177" s="68">
        <f t="shared" si="20"/>
        <v>0</v>
      </c>
      <c r="E177" s="68">
        <f t="shared" si="20"/>
        <v>0</v>
      </c>
      <c r="F177" s="68">
        <f t="shared" si="20"/>
        <v>0</v>
      </c>
      <c r="G177" s="68">
        <f t="shared" si="20"/>
        <v>0</v>
      </c>
      <c r="H177" s="68">
        <f t="shared" si="20"/>
        <v>0</v>
      </c>
      <c r="I177" s="68">
        <f t="shared" si="20"/>
        <v>0</v>
      </c>
      <c r="J177" s="68">
        <f t="shared" si="20"/>
        <v>0</v>
      </c>
      <c r="K177" s="68">
        <f t="shared" si="20"/>
        <v>0</v>
      </c>
    </row>
    <row r="178" spans="1:11" ht="13.5">
      <c r="A178" s="15"/>
      <c r="B178" s="6" t="s">
        <v>89</v>
      </c>
      <c r="C178" s="68">
        <f aca="true" t="shared" si="21" ref="C178:K178">+C78+C128</f>
        <v>0</v>
      </c>
      <c r="D178" s="68">
        <f t="shared" si="21"/>
        <v>0</v>
      </c>
      <c r="E178" s="68">
        <f t="shared" si="21"/>
        <v>0</v>
      </c>
      <c r="F178" s="68">
        <f t="shared" si="21"/>
        <v>0</v>
      </c>
      <c r="G178" s="68">
        <f t="shared" si="21"/>
        <v>0</v>
      </c>
      <c r="H178" s="68">
        <f t="shared" si="21"/>
        <v>0</v>
      </c>
      <c r="I178" s="68">
        <f t="shared" si="21"/>
        <v>0</v>
      </c>
      <c r="J178" s="68">
        <f t="shared" si="21"/>
        <v>0</v>
      </c>
      <c r="K178" s="68">
        <f t="shared" si="21"/>
        <v>0</v>
      </c>
    </row>
    <row r="179" spans="1:11" ht="13.5">
      <c r="A179" s="15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13.5">
      <c r="A180" s="15" t="s">
        <v>32</v>
      </c>
      <c r="C180" s="71"/>
      <c r="D180" s="71"/>
      <c r="E180" s="71"/>
      <c r="F180" s="71"/>
      <c r="G180" s="71"/>
      <c r="H180" s="71"/>
      <c r="I180" s="71"/>
      <c r="J180" s="71"/>
      <c r="K180" s="71"/>
    </row>
    <row r="181" spans="1:11" ht="13.5">
      <c r="A181" s="15"/>
      <c r="B181" s="6" t="s">
        <v>5</v>
      </c>
      <c r="C181" s="68">
        <f aca="true" t="shared" si="22" ref="C181:K181">+C81+C131</f>
        <v>0</v>
      </c>
      <c r="D181" s="68">
        <f t="shared" si="22"/>
        <v>0</v>
      </c>
      <c r="E181" s="68">
        <f t="shared" si="22"/>
        <v>0</v>
      </c>
      <c r="F181" s="68">
        <f t="shared" si="22"/>
        <v>0</v>
      </c>
      <c r="G181" s="68">
        <f t="shared" si="22"/>
        <v>0</v>
      </c>
      <c r="H181" s="68">
        <f t="shared" si="22"/>
        <v>0</v>
      </c>
      <c r="I181" s="68">
        <f t="shared" si="22"/>
        <v>0</v>
      </c>
      <c r="J181" s="68">
        <f t="shared" si="22"/>
        <v>0</v>
      </c>
      <c r="K181" s="68">
        <f t="shared" si="22"/>
        <v>0</v>
      </c>
    </row>
    <row r="182" spans="1:11" ht="13.5">
      <c r="A182" s="15"/>
      <c r="B182" s="6" t="s">
        <v>210</v>
      </c>
      <c r="C182" s="68">
        <f aca="true" t="shared" si="23" ref="C182:K182">+C82+C132</f>
        <v>0</v>
      </c>
      <c r="D182" s="68">
        <f t="shared" si="23"/>
        <v>0</v>
      </c>
      <c r="E182" s="68">
        <f t="shared" si="23"/>
        <v>0</v>
      </c>
      <c r="F182" s="68">
        <f t="shared" si="23"/>
        <v>0</v>
      </c>
      <c r="G182" s="68">
        <f t="shared" si="23"/>
        <v>0</v>
      </c>
      <c r="H182" s="68">
        <f t="shared" si="23"/>
        <v>0</v>
      </c>
      <c r="I182" s="68">
        <f t="shared" si="23"/>
        <v>0</v>
      </c>
      <c r="J182" s="68">
        <f t="shared" si="23"/>
        <v>0</v>
      </c>
      <c r="K182" s="68">
        <f t="shared" si="23"/>
        <v>0</v>
      </c>
    </row>
    <row r="183" spans="1:11" ht="13.5">
      <c r="A183" s="15"/>
      <c r="B183" s="6" t="s">
        <v>116</v>
      </c>
      <c r="C183" s="68">
        <f aca="true" t="shared" si="24" ref="C183:K183">+C83+C133</f>
        <v>0</v>
      </c>
      <c r="D183" s="68">
        <f t="shared" si="24"/>
        <v>0</v>
      </c>
      <c r="E183" s="68">
        <f t="shared" si="24"/>
        <v>0</v>
      </c>
      <c r="F183" s="68">
        <f t="shared" si="24"/>
        <v>0</v>
      </c>
      <c r="G183" s="68">
        <f t="shared" si="24"/>
        <v>0</v>
      </c>
      <c r="H183" s="68">
        <f t="shared" si="24"/>
        <v>0</v>
      </c>
      <c r="I183" s="68">
        <f t="shared" si="24"/>
        <v>0</v>
      </c>
      <c r="J183" s="68">
        <f t="shared" si="24"/>
        <v>0</v>
      </c>
      <c r="K183" s="68">
        <f t="shared" si="24"/>
        <v>0</v>
      </c>
    </row>
    <row r="184" spans="1:11" ht="13.5">
      <c r="A184" s="15"/>
      <c r="B184" s="6" t="s">
        <v>90</v>
      </c>
      <c r="C184" s="68">
        <f aca="true" t="shared" si="25" ref="C184:K184">+C84+C134</f>
        <v>0</v>
      </c>
      <c r="D184" s="68">
        <f t="shared" si="25"/>
        <v>0</v>
      </c>
      <c r="E184" s="68">
        <f t="shared" si="25"/>
        <v>0</v>
      </c>
      <c r="F184" s="68">
        <f t="shared" si="25"/>
        <v>0</v>
      </c>
      <c r="G184" s="68">
        <f t="shared" si="25"/>
        <v>0</v>
      </c>
      <c r="H184" s="68">
        <f t="shared" si="25"/>
        <v>0</v>
      </c>
      <c r="I184" s="68">
        <f t="shared" si="25"/>
        <v>0</v>
      </c>
      <c r="J184" s="68">
        <f t="shared" si="25"/>
        <v>0</v>
      </c>
      <c r="K184" s="68">
        <f t="shared" si="25"/>
        <v>0</v>
      </c>
    </row>
    <row r="185" spans="1:11" ht="13.5">
      <c r="A185" s="15"/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1:11" ht="13.5">
      <c r="A186" s="15" t="s">
        <v>91</v>
      </c>
      <c r="C186" s="71"/>
      <c r="D186" s="71"/>
      <c r="E186" s="71"/>
      <c r="F186" s="71"/>
      <c r="G186" s="71"/>
      <c r="H186" s="71"/>
      <c r="I186" s="71"/>
      <c r="J186" s="71"/>
      <c r="K186" s="71"/>
    </row>
    <row r="187" spans="1:11" ht="13.5">
      <c r="A187" s="15"/>
      <c r="B187" s="6" t="s">
        <v>33</v>
      </c>
      <c r="C187" s="68">
        <f aca="true" t="shared" si="26" ref="C187:K187">+C87+C137</f>
        <v>0</v>
      </c>
      <c r="D187" s="68">
        <f t="shared" si="26"/>
        <v>0</v>
      </c>
      <c r="E187" s="68">
        <f t="shared" si="26"/>
        <v>0</v>
      </c>
      <c r="F187" s="68">
        <f t="shared" si="26"/>
        <v>0</v>
      </c>
      <c r="G187" s="68">
        <f t="shared" si="26"/>
        <v>0</v>
      </c>
      <c r="H187" s="68">
        <f t="shared" si="26"/>
        <v>0</v>
      </c>
      <c r="I187" s="68">
        <f t="shared" si="26"/>
        <v>0</v>
      </c>
      <c r="J187" s="68">
        <f t="shared" si="26"/>
        <v>0</v>
      </c>
      <c r="K187" s="68">
        <f t="shared" si="26"/>
        <v>0</v>
      </c>
    </row>
    <row r="188" spans="1:11" ht="13.5">
      <c r="A188" s="15"/>
      <c r="B188" s="6" t="s">
        <v>34</v>
      </c>
      <c r="C188" s="68">
        <f aca="true" t="shared" si="27" ref="C188:K188">+C88+C138</f>
        <v>0</v>
      </c>
      <c r="D188" s="68">
        <f t="shared" si="27"/>
        <v>0</v>
      </c>
      <c r="E188" s="68">
        <f t="shared" si="27"/>
        <v>0</v>
      </c>
      <c r="F188" s="68">
        <f t="shared" si="27"/>
        <v>0</v>
      </c>
      <c r="G188" s="68">
        <f t="shared" si="27"/>
        <v>0</v>
      </c>
      <c r="H188" s="68">
        <f t="shared" si="27"/>
        <v>0</v>
      </c>
      <c r="I188" s="68">
        <f t="shared" si="27"/>
        <v>0</v>
      </c>
      <c r="J188" s="68">
        <f t="shared" si="27"/>
        <v>0</v>
      </c>
      <c r="K188" s="68">
        <f t="shared" si="27"/>
        <v>0</v>
      </c>
    </row>
    <row r="189" spans="1:11" ht="13.5">
      <c r="A189" s="15"/>
      <c r="B189" s="6" t="s">
        <v>35</v>
      </c>
      <c r="C189" s="68">
        <f aca="true" t="shared" si="28" ref="C189:K189">+C89+C139</f>
        <v>0</v>
      </c>
      <c r="D189" s="68">
        <f t="shared" si="28"/>
        <v>0</v>
      </c>
      <c r="E189" s="68">
        <f t="shared" si="28"/>
        <v>0</v>
      </c>
      <c r="F189" s="68">
        <f t="shared" si="28"/>
        <v>0</v>
      </c>
      <c r="G189" s="68">
        <f t="shared" si="28"/>
        <v>0</v>
      </c>
      <c r="H189" s="68">
        <f t="shared" si="28"/>
        <v>0</v>
      </c>
      <c r="I189" s="68">
        <f t="shared" si="28"/>
        <v>0</v>
      </c>
      <c r="J189" s="68">
        <f t="shared" si="28"/>
        <v>0</v>
      </c>
      <c r="K189" s="68">
        <f t="shared" si="28"/>
        <v>0</v>
      </c>
    </row>
    <row r="190" spans="1:11" ht="13.5">
      <c r="A190" s="15"/>
      <c r="B190" s="6" t="s">
        <v>36</v>
      </c>
      <c r="C190" s="68">
        <f aca="true" t="shared" si="29" ref="C190:K190">+C90+C140</f>
        <v>0</v>
      </c>
      <c r="D190" s="68">
        <f t="shared" si="29"/>
        <v>0</v>
      </c>
      <c r="E190" s="68">
        <f t="shared" si="29"/>
        <v>0</v>
      </c>
      <c r="F190" s="68">
        <f t="shared" si="29"/>
        <v>0</v>
      </c>
      <c r="G190" s="68">
        <f t="shared" si="29"/>
        <v>0</v>
      </c>
      <c r="H190" s="68">
        <f t="shared" si="29"/>
        <v>0</v>
      </c>
      <c r="I190" s="68">
        <f t="shared" si="29"/>
        <v>0</v>
      </c>
      <c r="J190" s="68">
        <f t="shared" si="29"/>
        <v>0</v>
      </c>
      <c r="K190" s="68">
        <f t="shared" si="29"/>
        <v>0</v>
      </c>
    </row>
    <row r="191" spans="1:11" ht="13.5">
      <c r="A191" s="15"/>
      <c r="B191" s="6" t="s">
        <v>92</v>
      </c>
      <c r="C191" s="68">
        <f aca="true" t="shared" si="30" ref="C191:K191">+C91+C141</f>
        <v>0</v>
      </c>
      <c r="D191" s="68">
        <f t="shared" si="30"/>
        <v>0</v>
      </c>
      <c r="E191" s="68">
        <f t="shared" si="30"/>
        <v>0</v>
      </c>
      <c r="F191" s="68">
        <f t="shared" si="30"/>
        <v>0</v>
      </c>
      <c r="G191" s="68">
        <f t="shared" si="30"/>
        <v>0</v>
      </c>
      <c r="H191" s="68">
        <f t="shared" si="30"/>
        <v>0</v>
      </c>
      <c r="I191" s="68">
        <f t="shared" si="30"/>
        <v>0</v>
      </c>
      <c r="J191" s="68">
        <f t="shared" si="30"/>
        <v>0</v>
      </c>
      <c r="K191" s="68">
        <f t="shared" si="30"/>
        <v>0</v>
      </c>
    </row>
    <row r="192" spans="1:11" ht="13.5">
      <c r="A192" s="15"/>
      <c r="C192" s="71"/>
      <c r="D192" s="71"/>
      <c r="E192" s="71"/>
      <c r="F192" s="71"/>
      <c r="G192" s="71"/>
      <c r="H192" s="71"/>
      <c r="I192" s="71"/>
      <c r="J192" s="71"/>
      <c r="K192" s="71"/>
    </row>
    <row r="193" spans="1:11" ht="13.5">
      <c r="A193" s="15" t="s">
        <v>93</v>
      </c>
      <c r="C193" s="71"/>
      <c r="D193" s="71"/>
      <c r="E193" s="71"/>
      <c r="F193" s="71"/>
      <c r="G193" s="71"/>
      <c r="H193" s="71"/>
      <c r="I193" s="71"/>
      <c r="J193" s="71"/>
      <c r="K193" s="71"/>
    </row>
    <row r="194" spans="1:11" ht="13.5">
      <c r="A194" s="15"/>
      <c r="B194" s="6" t="s">
        <v>118</v>
      </c>
      <c r="C194" s="68">
        <f aca="true" t="shared" si="31" ref="C194:K194">+C94+C144</f>
        <v>0</v>
      </c>
      <c r="D194" s="68">
        <f t="shared" si="31"/>
        <v>0</v>
      </c>
      <c r="E194" s="68">
        <f t="shared" si="31"/>
        <v>0</v>
      </c>
      <c r="F194" s="68">
        <f t="shared" si="31"/>
        <v>0</v>
      </c>
      <c r="G194" s="68">
        <f t="shared" si="31"/>
        <v>0</v>
      </c>
      <c r="H194" s="68">
        <f t="shared" si="31"/>
        <v>0</v>
      </c>
      <c r="I194" s="68">
        <f t="shared" si="31"/>
        <v>0</v>
      </c>
      <c r="J194" s="68">
        <f t="shared" si="31"/>
        <v>0</v>
      </c>
      <c r="K194" s="68">
        <f t="shared" si="31"/>
        <v>0</v>
      </c>
    </row>
    <row r="195" spans="1:11" ht="13.5">
      <c r="A195" s="15"/>
      <c r="B195" s="6" t="s">
        <v>159</v>
      </c>
      <c r="C195" s="68">
        <f aca="true" t="shared" si="32" ref="C195:K195">+C95+C145</f>
        <v>0</v>
      </c>
      <c r="D195" s="68">
        <f t="shared" si="32"/>
        <v>0</v>
      </c>
      <c r="E195" s="68">
        <f t="shared" si="32"/>
        <v>0</v>
      </c>
      <c r="F195" s="68">
        <f t="shared" si="32"/>
        <v>0</v>
      </c>
      <c r="G195" s="68">
        <f t="shared" si="32"/>
        <v>0</v>
      </c>
      <c r="H195" s="68">
        <f t="shared" si="32"/>
        <v>0</v>
      </c>
      <c r="I195" s="68">
        <f t="shared" si="32"/>
        <v>0</v>
      </c>
      <c r="J195" s="68">
        <f t="shared" si="32"/>
        <v>0</v>
      </c>
      <c r="K195" s="68">
        <f t="shared" si="32"/>
        <v>0</v>
      </c>
    </row>
    <row r="196" spans="1:11" ht="13.5">
      <c r="A196" s="15"/>
      <c r="C196" s="71"/>
      <c r="D196" s="71"/>
      <c r="E196" s="71"/>
      <c r="F196" s="71"/>
      <c r="G196" s="71"/>
      <c r="H196" s="71"/>
      <c r="I196" s="71"/>
      <c r="J196" s="71"/>
      <c r="K196" s="71"/>
    </row>
    <row r="197" spans="1:11" ht="13.5">
      <c r="A197" s="15" t="s">
        <v>94</v>
      </c>
      <c r="C197" s="68">
        <f>+C97+C147</f>
        <v>0</v>
      </c>
      <c r="D197" s="68">
        <f aca="true" t="shared" si="33" ref="D197:K197">+D97+D147</f>
        <v>0</v>
      </c>
      <c r="E197" s="68">
        <f t="shared" si="33"/>
        <v>0</v>
      </c>
      <c r="F197" s="68">
        <f t="shared" si="33"/>
        <v>0</v>
      </c>
      <c r="G197" s="68">
        <f t="shared" si="33"/>
        <v>0</v>
      </c>
      <c r="H197" s="68">
        <f t="shared" si="33"/>
        <v>0</v>
      </c>
      <c r="I197" s="68">
        <f t="shared" si="33"/>
        <v>0</v>
      </c>
      <c r="J197" s="68">
        <f t="shared" si="33"/>
        <v>0</v>
      </c>
      <c r="K197" s="68">
        <f t="shared" si="33"/>
        <v>0</v>
      </c>
    </row>
    <row r="198" spans="1:11" ht="13.5">
      <c r="A198" s="15"/>
      <c r="C198" s="71"/>
      <c r="D198" s="71"/>
      <c r="E198" s="71"/>
      <c r="F198" s="71"/>
      <c r="G198" s="71"/>
      <c r="H198" s="71"/>
      <c r="I198" s="71"/>
      <c r="J198" s="71"/>
      <c r="K198" s="71"/>
    </row>
    <row r="199" spans="1:11" ht="13.5">
      <c r="A199" s="15" t="s">
        <v>29</v>
      </c>
      <c r="C199" s="68">
        <f>+C99+C149</f>
        <v>0</v>
      </c>
      <c r="D199" s="68">
        <f aca="true" t="shared" si="34" ref="D199:K199">+D99+D149</f>
        <v>0</v>
      </c>
      <c r="E199" s="68">
        <f t="shared" si="34"/>
        <v>0</v>
      </c>
      <c r="F199" s="68">
        <f t="shared" si="34"/>
        <v>0</v>
      </c>
      <c r="G199" s="68">
        <f t="shared" si="34"/>
        <v>0</v>
      </c>
      <c r="H199" s="68">
        <f t="shared" si="34"/>
        <v>0</v>
      </c>
      <c r="I199" s="68">
        <f t="shared" si="34"/>
        <v>0</v>
      </c>
      <c r="J199" s="68">
        <f t="shared" si="34"/>
        <v>0</v>
      </c>
      <c r="K199" s="68">
        <f t="shared" si="34"/>
        <v>0</v>
      </c>
    </row>
    <row r="200" spans="1:11" ht="13.5">
      <c r="A200" s="15"/>
      <c r="C200" s="71"/>
      <c r="D200" s="71"/>
      <c r="E200" s="71"/>
      <c r="F200" s="71"/>
      <c r="G200" s="71"/>
      <c r="H200" s="71"/>
      <c r="I200" s="71"/>
      <c r="J200" s="71"/>
      <c r="K200" s="71"/>
    </row>
    <row r="201" spans="2:11" ht="12.75">
      <c r="B201" s="16"/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1:11" ht="12.75">
      <c r="A202" s="17" t="s">
        <v>119</v>
      </c>
      <c r="C202" s="68">
        <f>SUM(C157:C201)</f>
        <v>0</v>
      </c>
      <c r="D202" s="68">
        <f aca="true" t="shared" si="35" ref="D202:K202">SUM(D157:D201)</f>
        <v>0</v>
      </c>
      <c r="E202" s="68">
        <f t="shared" si="35"/>
        <v>0</v>
      </c>
      <c r="F202" s="68">
        <f t="shared" si="35"/>
        <v>0</v>
      </c>
      <c r="G202" s="68">
        <f t="shared" si="35"/>
        <v>0</v>
      </c>
      <c r="H202" s="68">
        <f t="shared" si="35"/>
        <v>0</v>
      </c>
      <c r="I202" s="68">
        <f t="shared" si="35"/>
        <v>0</v>
      </c>
      <c r="J202" s="68">
        <f t="shared" si="35"/>
        <v>0</v>
      </c>
      <c r="K202" s="68">
        <f t="shared" si="35"/>
        <v>0</v>
      </c>
    </row>
    <row r="203" spans="3:11" ht="12.75">
      <c r="C203" s="71"/>
      <c r="D203" s="71"/>
      <c r="E203" s="71"/>
      <c r="F203" s="71"/>
      <c r="G203" s="71"/>
      <c r="H203" s="71"/>
      <c r="I203" s="71"/>
      <c r="J203" s="71"/>
      <c r="K203" s="71"/>
    </row>
    <row r="204" spans="3:11" ht="12.75">
      <c r="C204" s="71"/>
      <c r="D204" s="71"/>
      <c r="E204" s="71"/>
      <c r="F204" s="71"/>
      <c r="G204" s="71"/>
      <c r="H204" s="71"/>
      <c r="I204" s="71"/>
      <c r="J204" s="71"/>
      <c r="K204" s="71"/>
    </row>
    <row r="205" spans="2:11" ht="12.75">
      <c r="B205" s="12" t="s">
        <v>23</v>
      </c>
      <c r="C205" s="71"/>
      <c r="D205" s="71"/>
      <c r="E205" s="71"/>
      <c r="F205" s="71"/>
      <c r="G205" s="71"/>
      <c r="H205" s="71"/>
      <c r="I205" s="71"/>
      <c r="J205" s="71"/>
      <c r="K205" s="71"/>
    </row>
    <row r="206" spans="2:11" ht="12.75">
      <c r="B206" s="13" t="s">
        <v>24</v>
      </c>
      <c r="C206" s="71"/>
      <c r="D206" s="71"/>
      <c r="E206" s="71"/>
      <c r="F206" s="71"/>
      <c r="G206" s="71"/>
      <c r="H206" s="71"/>
      <c r="I206" s="71"/>
      <c r="J206" s="71"/>
      <c r="K206" s="71"/>
    </row>
    <row r="207" spans="2:11" ht="12.75">
      <c r="B207" s="13" t="s">
        <v>24</v>
      </c>
      <c r="C207" s="71"/>
      <c r="D207" s="71"/>
      <c r="E207" s="71"/>
      <c r="F207" s="71"/>
      <c r="G207" s="71"/>
      <c r="H207" s="71"/>
      <c r="I207" s="71"/>
      <c r="J207" s="71"/>
      <c r="K207" s="71"/>
    </row>
    <row r="208" ht="12.75">
      <c r="B208" s="13" t="s">
        <v>24</v>
      </c>
    </row>
  </sheetData>
  <mergeCells count="1">
    <mergeCell ref="C2:F2"/>
  </mergeCells>
  <printOptions horizontalCentered="1"/>
  <pageMargins left="0.3937007874015748" right="0.3937007874015748" top="0.5905511811023623" bottom="0.3937007874015748" header="0.1968503937007874" footer="0"/>
  <pageSetup fitToHeight="3" horizontalDpi="600" verticalDpi="600" orientation="landscape" paperSize="9" scale="76" r:id="rId1"/>
  <headerFooter alignWithMargins="0">
    <oddHeader>&amp;L&amp;"Times New Roman,Negrita"              IAE
Universidad Austral&amp;R&amp;"Times New Roman,Negrita"NV-N-001-IA-1-s
Anexo</oddHeader>
  </headerFooter>
  <rowBreaks count="3" manualBreakCount="3">
    <brk id="53" max="10" man="1"/>
    <brk id="103" max="10" man="1"/>
    <brk id="15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95" zoomScaleNormal="95" workbookViewId="0" topLeftCell="A1">
      <pane xSplit="2" ySplit="3" topLeftCell="C4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E39" sqref="E39"/>
    </sheetView>
  </sheetViews>
  <sheetFormatPr defaultColWidth="11.421875" defaultRowHeight="12.75"/>
  <cols>
    <col min="1" max="1" width="5.7109375" style="6" customWidth="1"/>
    <col min="2" max="2" width="35.7109375" style="6" customWidth="1"/>
    <col min="3" max="3" width="12.421875" style="6" bestFit="1" customWidth="1"/>
    <col min="4" max="9" width="9.8515625" style="6" bestFit="1" customWidth="1"/>
    <col min="10" max="12" width="11.00390625" style="6" bestFit="1" customWidth="1"/>
    <col min="13" max="16384" width="11.421875" style="6" customWidth="1"/>
  </cols>
  <sheetData>
    <row r="1" spans="1:4" ht="19.5">
      <c r="A1" s="36" t="s">
        <v>224</v>
      </c>
      <c r="B1" s="33"/>
      <c r="C1" s="33"/>
      <c r="D1" s="33"/>
    </row>
    <row r="2" spans="1:12" s="7" customFormat="1" ht="12.75">
      <c r="A2" s="7" t="s">
        <v>219</v>
      </c>
      <c r="C2" s="101" t="s">
        <v>235</v>
      </c>
      <c r="D2" s="96">
        <f>+'1. Cuadro de Resultados'!C3</f>
        <v>2008</v>
      </c>
      <c r="E2" s="99"/>
      <c r="F2" s="99"/>
      <c r="G2" s="100"/>
      <c r="H2" s="23">
        <f>+'1. Cuadro de Resultados'!G3</f>
        <v>2009</v>
      </c>
      <c r="I2" s="23">
        <f>+'1. Cuadro de Resultados'!H3</f>
        <v>2010</v>
      </c>
      <c r="J2" s="23">
        <f>+'1. Cuadro de Resultados'!I3</f>
        <v>2011</v>
      </c>
      <c r="K2" s="23">
        <f>+'1. Cuadro de Resultados'!J3</f>
        <v>2012</v>
      </c>
      <c r="L2" s="23">
        <f>+'1. Cuadro de Resultados'!K3</f>
        <v>2013</v>
      </c>
    </row>
    <row r="3" spans="3:12" ht="12.75">
      <c r="C3" s="101"/>
      <c r="D3" s="20" t="s">
        <v>2</v>
      </c>
      <c r="E3" s="20" t="s">
        <v>3</v>
      </c>
      <c r="F3" s="20" t="s">
        <v>4</v>
      </c>
      <c r="G3" s="20" t="s">
        <v>1</v>
      </c>
      <c r="H3" s="24"/>
      <c r="I3" s="24"/>
      <c r="J3" s="24"/>
      <c r="K3" s="24"/>
      <c r="L3" s="24"/>
    </row>
    <row r="5" ht="12.75">
      <c r="A5" s="17" t="s">
        <v>192</v>
      </c>
    </row>
    <row r="6" ht="12.75">
      <c r="A6" s="38"/>
    </row>
    <row r="7" spans="1:12" ht="13.5">
      <c r="A7" s="15" t="s">
        <v>122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2.75">
      <c r="A8" s="17"/>
      <c r="B8" s="6" t="s">
        <v>123</v>
      </c>
      <c r="C8" s="77"/>
      <c r="D8" s="77"/>
      <c r="E8" s="77"/>
      <c r="F8" s="77"/>
      <c r="G8" s="77"/>
      <c r="H8" s="69">
        <f>SUM(D8:G8)</f>
        <v>0</v>
      </c>
      <c r="I8" s="77"/>
      <c r="J8" s="77"/>
      <c r="K8" s="77"/>
      <c r="L8" s="77"/>
    </row>
    <row r="9" spans="1:12" ht="12.75">
      <c r="A9" s="17"/>
      <c r="B9" s="6" t="s">
        <v>124</v>
      </c>
      <c r="C9" s="77"/>
      <c r="D9" s="77"/>
      <c r="E9" s="77"/>
      <c r="F9" s="77"/>
      <c r="G9" s="77"/>
      <c r="H9" s="69">
        <f>SUM(D9:G9)</f>
        <v>0</v>
      </c>
      <c r="I9" s="77"/>
      <c r="J9" s="77"/>
      <c r="K9" s="77"/>
      <c r="L9" s="77"/>
    </row>
    <row r="10" spans="1:12" ht="13.5">
      <c r="A10" s="15"/>
      <c r="B10" s="6" t="s">
        <v>125</v>
      </c>
      <c r="C10" s="68">
        <f>SUM(C8:C9)</f>
        <v>0</v>
      </c>
      <c r="D10" s="68">
        <f>SUM(D8:D9)</f>
        <v>0</v>
      </c>
      <c r="E10" s="68">
        <f aca="true" t="shared" si="0" ref="E10:L10">SUM(E8:E9)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</row>
    <row r="11" spans="1:13" ht="13.5">
      <c r="A11" s="59">
        <v>30</v>
      </c>
      <c r="B11" s="6" t="s">
        <v>228</v>
      </c>
      <c r="C11" s="68"/>
      <c r="D11" s="68">
        <f>+C10/$A11/4</f>
        <v>0</v>
      </c>
      <c r="E11" s="68">
        <f>+D10/$A11/4+D11</f>
        <v>0</v>
      </c>
      <c r="F11" s="68">
        <f>+E10/$A11/4+E11</f>
        <v>0</v>
      </c>
      <c r="G11" s="68">
        <f>+F10/$A11/4+F11</f>
        <v>0</v>
      </c>
      <c r="H11" s="68">
        <f>SUM(D11:G11)</f>
        <v>0</v>
      </c>
      <c r="I11" s="68">
        <f>+(C10+H10)/A11</f>
        <v>0</v>
      </c>
      <c r="J11" s="68">
        <f>+I10/$A11+I11</f>
        <v>0</v>
      </c>
      <c r="K11" s="68">
        <f>+J10/$A11+J11</f>
        <v>0</v>
      </c>
      <c r="L11" s="68">
        <f>+K10/$A11+K11</f>
        <v>0</v>
      </c>
      <c r="M11" s="44"/>
    </row>
    <row r="12" spans="1:13" ht="13.5">
      <c r="A12" s="15"/>
      <c r="B12" s="6" t="s">
        <v>233</v>
      </c>
      <c r="C12" s="68">
        <f>+C10</f>
        <v>0</v>
      </c>
      <c r="D12" s="68">
        <f>+C12+D10-D11</f>
        <v>0</v>
      </c>
      <c r="E12" s="68">
        <f>+D12+E10-E11</f>
        <v>0</v>
      </c>
      <c r="F12" s="68">
        <f aca="true" t="shared" si="1" ref="F12:L12">+E12+F10-F11</f>
        <v>0</v>
      </c>
      <c r="G12" s="68">
        <f t="shared" si="1"/>
        <v>0</v>
      </c>
      <c r="H12" s="68">
        <f>+C12+H10-H11</f>
        <v>0</v>
      </c>
      <c r="I12" s="68">
        <f>+H12+I10-I11</f>
        <v>0</v>
      </c>
      <c r="J12" s="68">
        <f t="shared" si="1"/>
        <v>0</v>
      </c>
      <c r="K12" s="68">
        <f t="shared" si="1"/>
        <v>0</v>
      </c>
      <c r="L12" s="68">
        <f t="shared" si="1"/>
        <v>0</v>
      </c>
      <c r="M12" s="44"/>
    </row>
    <row r="13" spans="1:12" ht="13.5">
      <c r="A13" s="15"/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2" ht="13.5">
      <c r="A14" s="15" t="s">
        <v>160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3.5">
      <c r="A15" s="15"/>
      <c r="B15" s="16" t="s">
        <v>131</v>
      </c>
      <c r="C15" s="77"/>
      <c r="D15" s="77"/>
      <c r="E15" s="77"/>
      <c r="F15" s="77"/>
      <c r="G15" s="77"/>
      <c r="H15" s="69">
        <f>SUM(D15:G15)</f>
        <v>0</v>
      </c>
      <c r="I15" s="77"/>
      <c r="J15" s="77"/>
      <c r="K15" s="77"/>
      <c r="L15" s="77"/>
    </row>
    <row r="16" spans="1:12" ht="13.5">
      <c r="A16" s="15"/>
      <c r="B16" s="16" t="s">
        <v>131</v>
      </c>
      <c r="C16" s="77"/>
      <c r="D16" s="77"/>
      <c r="E16" s="77"/>
      <c r="F16" s="77"/>
      <c r="G16" s="77"/>
      <c r="H16" s="69">
        <f>SUM(D16:G16)</f>
        <v>0</v>
      </c>
      <c r="I16" s="77"/>
      <c r="J16" s="77"/>
      <c r="K16" s="77"/>
      <c r="L16" s="77"/>
    </row>
    <row r="17" spans="1:12" ht="13.5">
      <c r="A17" s="15"/>
      <c r="B17" s="6" t="s">
        <v>213</v>
      </c>
      <c r="C17" s="68">
        <f aca="true" t="shared" si="2" ref="C17:L17">SUM(C15:C16)</f>
        <v>0</v>
      </c>
      <c r="D17" s="68">
        <f t="shared" si="2"/>
        <v>0</v>
      </c>
      <c r="E17" s="68">
        <f t="shared" si="2"/>
        <v>0</v>
      </c>
      <c r="F17" s="68">
        <f t="shared" si="2"/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</row>
    <row r="18" spans="1:12" ht="13.5">
      <c r="A18" s="59">
        <v>10</v>
      </c>
      <c r="B18" s="6" t="s">
        <v>225</v>
      </c>
      <c r="C18" s="68"/>
      <c r="D18" s="68">
        <f>+C17/$A18/4</f>
        <v>0</v>
      </c>
      <c r="E18" s="68">
        <f>+D17/$A18/4+D18</f>
        <v>0</v>
      </c>
      <c r="F18" s="68">
        <f>+E17/$A18/4+E18</f>
        <v>0</v>
      </c>
      <c r="G18" s="68">
        <f>+F17/$A18/4+F18</f>
        <v>0</v>
      </c>
      <c r="H18" s="68">
        <f>SUM(D18:G18)</f>
        <v>0</v>
      </c>
      <c r="I18" s="68">
        <f>+(C17+H17)/A18</f>
        <v>0</v>
      </c>
      <c r="J18" s="68">
        <f>+I17/$A18+I18</f>
        <v>0</v>
      </c>
      <c r="K18" s="68">
        <f>+J17/$A18+J18</f>
        <v>0</v>
      </c>
      <c r="L18" s="68">
        <f>+K17/$A18+K18</f>
        <v>0</v>
      </c>
    </row>
    <row r="19" spans="1:12" ht="13.5">
      <c r="A19" s="15"/>
      <c r="B19" s="6" t="s">
        <v>227</v>
      </c>
      <c r="C19" s="68">
        <f>+C17</f>
        <v>0</v>
      </c>
      <c r="D19" s="68">
        <f>+C19+D17-D18</f>
        <v>0</v>
      </c>
      <c r="E19" s="68">
        <f>+D19+E17-E18</f>
        <v>0</v>
      </c>
      <c r="F19" s="68">
        <f>+E19+F17-F18</f>
        <v>0</v>
      </c>
      <c r="G19" s="68">
        <f>+F19+G17-G18</f>
        <v>0</v>
      </c>
      <c r="H19" s="68">
        <f>+C19+H17-H18</f>
        <v>0</v>
      </c>
      <c r="I19" s="68">
        <f>+H19+I17-I18</f>
        <v>0</v>
      </c>
      <c r="J19" s="68">
        <f>+I19+J17-J18</f>
        <v>0</v>
      </c>
      <c r="K19" s="68">
        <f>+J19+K17-K18</f>
        <v>0</v>
      </c>
      <c r="L19" s="68">
        <f>+K19+L17-L18</f>
        <v>0</v>
      </c>
    </row>
    <row r="20" spans="1:12" ht="13.5">
      <c r="A20" s="15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3.5">
      <c r="A21" s="15" t="s">
        <v>126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13.5">
      <c r="A22" s="15"/>
      <c r="B22" s="16" t="s">
        <v>131</v>
      </c>
      <c r="C22" s="77"/>
      <c r="D22" s="77"/>
      <c r="E22" s="77"/>
      <c r="F22" s="77"/>
      <c r="G22" s="77"/>
      <c r="H22" s="69">
        <f>SUM(D22:G22)</f>
        <v>0</v>
      </c>
      <c r="I22" s="77"/>
      <c r="J22" s="77"/>
      <c r="K22" s="77"/>
      <c r="L22" s="77"/>
    </row>
    <row r="23" spans="1:12" ht="13.5">
      <c r="A23" s="15"/>
      <c r="B23" s="16" t="s">
        <v>131</v>
      </c>
      <c r="C23" s="77"/>
      <c r="D23" s="77"/>
      <c r="E23" s="77"/>
      <c r="F23" s="77"/>
      <c r="G23" s="77"/>
      <c r="H23" s="69">
        <f>SUM(D23:G23)</f>
        <v>0</v>
      </c>
      <c r="I23" s="77"/>
      <c r="J23" s="77"/>
      <c r="K23" s="77"/>
      <c r="L23" s="77"/>
    </row>
    <row r="24" spans="1:12" ht="13.5">
      <c r="A24" s="15"/>
      <c r="B24" s="6" t="s">
        <v>128</v>
      </c>
      <c r="C24" s="68">
        <f aca="true" t="shared" si="3" ref="C24:L24">SUM(C22:C23)</f>
        <v>0</v>
      </c>
      <c r="D24" s="68">
        <f t="shared" si="3"/>
        <v>0</v>
      </c>
      <c r="E24" s="68">
        <f t="shared" si="3"/>
        <v>0</v>
      </c>
      <c r="F24" s="68">
        <f t="shared" si="3"/>
        <v>0</v>
      </c>
      <c r="G24" s="68">
        <f t="shared" si="3"/>
        <v>0</v>
      </c>
      <c r="H24" s="68">
        <f t="shared" si="3"/>
        <v>0</v>
      </c>
      <c r="I24" s="68">
        <f t="shared" si="3"/>
        <v>0</v>
      </c>
      <c r="J24" s="68">
        <f t="shared" si="3"/>
        <v>0</v>
      </c>
      <c r="K24" s="68">
        <f t="shared" si="3"/>
        <v>0</v>
      </c>
      <c r="L24" s="68">
        <f t="shared" si="3"/>
        <v>0</v>
      </c>
    </row>
    <row r="25" spans="1:12" ht="13.5">
      <c r="A25" s="59">
        <v>5</v>
      </c>
      <c r="B25" s="6" t="s">
        <v>226</v>
      </c>
      <c r="C25" s="68"/>
      <c r="D25" s="68">
        <f>+C24/$A25/4</f>
        <v>0</v>
      </c>
      <c r="E25" s="68">
        <f>+D24/$A25/4+D25</f>
        <v>0</v>
      </c>
      <c r="F25" s="68">
        <f>+E24/$A25/4+E25</f>
        <v>0</v>
      </c>
      <c r="G25" s="68">
        <f>+F24/$A25/4+F25</f>
        <v>0</v>
      </c>
      <c r="H25" s="68">
        <f>SUM(D25:G25)</f>
        <v>0</v>
      </c>
      <c r="I25" s="68">
        <f>+(C24+H24)/A25</f>
        <v>0</v>
      </c>
      <c r="J25" s="68">
        <f>+I24/$A25+I25</f>
        <v>0</v>
      </c>
      <c r="K25" s="68">
        <f>+J24/$A25+J25</f>
        <v>0</v>
      </c>
      <c r="L25" s="68">
        <f>+K24/$A25+K25</f>
        <v>0</v>
      </c>
    </row>
    <row r="26" spans="1:12" ht="13.5">
      <c r="A26" s="15"/>
      <c r="B26" s="6" t="s">
        <v>230</v>
      </c>
      <c r="C26" s="68">
        <f>+C24</f>
        <v>0</v>
      </c>
      <c r="D26" s="68">
        <f>+C26+D24-D25</f>
        <v>0</v>
      </c>
      <c r="E26" s="68">
        <f>+D26+E24-E25</f>
        <v>0</v>
      </c>
      <c r="F26" s="68">
        <f>+E26+F24-F25</f>
        <v>0</v>
      </c>
      <c r="G26" s="68">
        <f>+F26+G24-G25</f>
        <v>0</v>
      </c>
      <c r="H26" s="68">
        <f>+C26+H24-H25</f>
        <v>0</v>
      </c>
      <c r="I26" s="68">
        <f>+H26+I24-I25</f>
        <v>0</v>
      </c>
      <c r="J26" s="68">
        <f>+I26+J24-J25</f>
        <v>0</v>
      </c>
      <c r="K26" s="68">
        <f>+J26+K24-K25</f>
        <v>0</v>
      </c>
      <c r="L26" s="68">
        <f>+K26+L24-L25</f>
        <v>0</v>
      </c>
    </row>
    <row r="27" spans="1:12" ht="13.5">
      <c r="A27" s="15"/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3.5">
      <c r="A28" s="15" t="s">
        <v>214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3.5">
      <c r="A29" s="15"/>
      <c r="B29" s="16" t="s">
        <v>131</v>
      </c>
      <c r="C29" s="77"/>
      <c r="D29" s="77"/>
      <c r="E29" s="77"/>
      <c r="F29" s="77"/>
      <c r="G29" s="77"/>
      <c r="H29" s="69">
        <f>SUM(D29:G29)</f>
        <v>0</v>
      </c>
      <c r="I29" s="77"/>
      <c r="J29" s="77"/>
      <c r="K29" s="77"/>
      <c r="L29" s="77"/>
    </row>
    <row r="30" spans="1:12" ht="13.5">
      <c r="A30" s="15"/>
      <c r="B30" s="16" t="s">
        <v>131</v>
      </c>
      <c r="C30" s="77"/>
      <c r="D30" s="77"/>
      <c r="E30" s="77"/>
      <c r="F30" s="77"/>
      <c r="G30" s="77"/>
      <c r="H30" s="69">
        <f>SUM(D30:G30)</f>
        <v>0</v>
      </c>
      <c r="I30" s="77"/>
      <c r="J30" s="77"/>
      <c r="K30" s="77"/>
      <c r="L30" s="77"/>
    </row>
    <row r="31" spans="1:12" ht="13.5">
      <c r="A31" s="15"/>
      <c r="B31" s="6" t="s">
        <v>215</v>
      </c>
      <c r="C31" s="68">
        <f aca="true" t="shared" si="4" ref="C31:L31">SUM(C29:C30)</f>
        <v>0</v>
      </c>
      <c r="D31" s="68">
        <f t="shared" si="4"/>
        <v>0</v>
      </c>
      <c r="E31" s="68">
        <f t="shared" si="4"/>
        <v>0</v>
      </c>
      <c r="F31" s="68">
        <f t="shared" si="4"/>
        <v>0</v>
      </c>
      <c r="G31" s="68">
        <f t="shared" si="4"/>
        <v>0</v>
      </c>
      <c r="H31" s="68">
        <f t="shared" si="4"/>
        <v>0</v>
      </c>
      <c r="I31" s="68">
        <f t="shared" si="4"/>
        <v>0</v>
      </c>
      <c r="J31" s="68">
        <f t="shared" si="4"/>
        <v>0</v>
      </c>
      <c r="K31" s="68">
        <f t="shared" si="4"/>
        <v>0</v>
      </c>
      <c r="L31" s="68">
        <f t="shared" si="4"/>
        <v>0</v>
      </c>
    </row>
    <row r="32" spans="1:12" ht="13.5">
      <c r="A32" s="59">
        <v>5</v>
      </c>
      <c r="B32" s="6" t="s">
        <v>226</v>
      </c>
      <c r="C32" s="68"/>
      <c r="D32" s="68">
        <f>+C31/$A32/4</f>
        <v>0</v>
      </c>
      <c r="E32" s="68">
        <f>+D31/$A32/4+D32</f>
        <v>0</v>
      </c>
      <c r="F32" s="68">
        <f>+E31/$A32/4+E32</f>
        <v>0</v>
      </c>
      <c r="G32" s="68">
        <f>+F31/$A32/4+F32</f>
        <v>0</v>
      </c>
      <c r="H32" s="68">
        <f>SUM(D32:G32)</f>
        <v>0</v>
      </c>
      <c r="I32" s="68">
        <f>+(C31+H31)/A32</f>
        <v>0</v>
      </c>
      <c r="J32" s="68">
        <f>+I31/$A32+I32</f>
        <v>0</v>
      </c>
      <c r="K32" s="68">
        <f>+J31/$A32+J32</f>
        <v>0</v>
      </c>
      <c r="L32" s="68">
        <f>+K31/$A32+K32</f>
        <v>0</v>
      </c>
    </row>
    <row r="33" spans="1:12" ht="13.5">
      <c r="A33" s="15"/>
      <c r="B33" s="6" t="s">
        <v>231</v>
      </c>
      <c r="C33" s="68">
        <f>+C31</f>
        <v>0</v>
      </c>
      <c r="D33" s="68">
        <f>+C33+D31-D32</f>
        <v>0</v>
      </c>
      <c r="E33" s="68">
        <f>+D33+E31-E32</f>
        <v>0</v>
      </c>
      <c r="F33" s="68">
        <f>+E33+F31-F32</f>
        <v>0</v>
      </c>
      <c r="G33" s="68">
        <f>+F33+G31-G32</f>
        <v>0</v>
      </c>
      <c r="H33" s="68">
        <f>+C33+H31-H32</f>
        <v>0</v>
      </c>
      <c r="I33" s="68">
        <f>+H33+I31-I32</f>
        <v>0</v>
      </c>
      <c r="J33" s="68">
        <f>+I33+J31-J32</f>
        <v>0</v>
      </c>
      <c r="K33" s="68">
        <f>+J33+K31-K32</f>
        <v>0</v>
      </c>
      <c r="L33" s="68">
        <f>+K33+L31-L32</f>
        <v>0</v>
      </c>
    </row>
    <row r="34" spans="1:12" ht="13.5">
      <c r="A34" s="15" t="s">
        <v>29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13.5">
      <c r="A35" s="15"/>
      <c r="B35" s="6" t="s">
        <v>127</v>
      </c>
      <c r="C35" s="77"/>
      <c r="D35" s="77"/>
      <c r="E35" s="77"/>
      <c r="F35" s="77"/>
      <c r="G35" s="77"/>
      <c r="H35" s="69">
        <f>SUM(D35:G35)</f>
        <v>0</v>
      </c>
      <c r="I35" s="77"/>
      <c r="J35" s="77"/>
      <c r="K35" s="77"/>
      <c r="L35" s="77"/>
    </row>
    <row r="36" spans="1:12" ht="13.5">
      <c r="A36" s="15"/>
      <c r="B36" s="6" t="s">
        <v>129</v>
      </c>
      <c r="C36" s="77"/>
      <c r="D36" s="77"/>
      <c r="E36" s="77"/>
      <c r="F36" s="77"/>
      <c r="G36" s="77"/>
      <c r="H36" s="69">
        <f>SUM(D36:G36)</f>
        <v>0</v>
      </c>
      <c r="I36" s="77"/>
      <c r="J36" s="77"/>
      <c r="K36" s="77"/>
      <c r="L36" s="77"/>
    </row>
    <row r="37" spans="1:12" ht="13.5">
      <c r="A37" s="15"/>
      <c r="B37" s="16" t="s">
        <v>131</v>
      </c>
      <c r="C37" s="77"/>
      <c r="D37" s="77"/>
      <c r="E37" s="77"/>
      <c r="F37" s="77"/>
      <c r="G37" s="77"/>
      <c r="H37" s="69">
        <f>SUM(D37:G37)</f>
        <v>0</v>
      </c>
      <c r="I37" s="77"/>
      <c r="J37" s="77"/>
      <c r="K37" s="77"/>
      <c r="L37" s="77"/>
    </row>
    <row r="38" spans="1:12" ht="13.5">
      <c r="A38" s="15"/>
      <c r="B38" s="6" t="s">
        <v>130</v>
      </c>
      <c r="C38" s="68">
        <f aca="true" t="shared" si="5" ref="C38:L38">SUM(C36:C37)</f>
        <v>0</v>
      </c>
      <c r="D38" s="68">
        <f t="shared" si="5"/>
        <v>0</v>
      </c>
      <c r="E38" s="68">
        <f t="shared" si="5"/>
        <v>0</v>
      </c>
      <c r="F38" s="68">
        <f t="shared" si="5"/>
        <v>0</v>
      </c>
      <c r="G38" s="68">
        <f t="shared" si="5"/>
        <v>0</v>
      </c>
      <c r="H38" s="68">
        <f t="shared" si="5"/>
        <v>0</v>
      </c>
      <c r="I38" s="68">
        <f t="shared" si="5"/>
        <v>0</v>
      </c>
      <c r="J38" s="68">
        <f t="shared" si="5"/>
        <v>0</v>
      </c>
      <c r="K38" s="68">
        <f t="shared" si="5"/>
        <v>0</v>
      </c>
      <c r="L38" s="68">
        <f t="shared" si="5"/>
        <v>0</v>
      </c>
    </row>
    <row r="39" spans="1:12" ht="13.5">
      <c r="A39" s="59">
        <v>5</v>
      </c>
      <c r="B39" s="6" t="s">
        <v>226</v>
      </c>
      <c r="C39" s="68"/>
      <c r="D39" s="68">
        <f>+C38/$A39/4</f>
        <v>0</v>
      </c>
      <c r="E39" s="68">
        <f>+D38/$A39/4+D39</f>
        <v>0</v>
      </c>
      <c r="F39" s="68">
        <f>+E38/$A39/4+E39</f>
        <v>0</v>
      </c>
      <c r="G39" s="68">
        <f>+F38/$A39/4+F39</f>
        <v>0</v>
      </c>
      <c r="H39" s="68">
        <f>SUM(D39:G39)</f>
        <v>0</v>
      </c>
      <c r="I39" s="68">
        <f>+(C38+H38)/A39</f>
        <v>0</v>
      </c>
      <c r="J39" s="68">
        <f>+I38/$A39+I39</f>
        <v>0</v>
      </c>
      <c r="K39" s="68">
        <f>+J38/$A39+J39</f>
        <v>0</v>
      </c>
      <c r="L39" s="68">
        <f>+K38/$A39+K39</f>
        <v>0</v>
      </c>
    </row>
    <row r="40" spans="1:12" ht="13.5">
      <c r="A40" s="15"/>
      <c r="B40" s="6" t="s">
        <v>232</v>
      </c>
      <c r="C40" s="68">
        <f>+C38</f>
        <v>0</v>
      </c>
      <c r="D40" s="68">
        <f>+C40+D38-D39</f>
        <v>0</v>
      </c>
      <c r="E40" s="68">
        <f>+D40+E38-E39</f>
        <v>0</v>
      </c>
      <c r="F40" s="68">
        <f>+E40+F38-F39</f>
        <v>0</v>
      </c>
      <c r="G40" s="68">
        <f>+F40+G38-G39</f>
        <v>0</v>
      </c>
      <c r="H40" s="68">
        <f>+C40+H38-H39</f>
        <v>0</v>
      </c>
      <c r="I40" s="68">
        <f>+H40+I38-I39</f>
        <v>0</v>
      </c>
      <c r="J40" s="68">
        <f>+I40+J38-J39</f>
        <v>0</v>
      </c>
      <c r="K40" s="68">
        <f>+J40+K38-K39</f>
        <v>0</v>
      </c>
      <c r="L40" s="68">
        <f>+K40+L38-L39</f>
        <v>0</v>
      </c>
    </row>
    <row r="41" spans="1:12" ht="13.5">
      <c r="A41" s="15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3.5">
      <c r="A42" s="15" t="s">
        <v>223</v>
      </c>
      <c r="C42" s="68">
        <f>+C10+C17+C24+C31+C38</f>
        <v>0</v>
      </c>
      <c r="D42" s="68">
        <f>+D10+D17+D24+D31+D38</f>
        <v>0</v>
      </c>
      <c r="E42" s="68">
        <f aca="true" t="shared" si="6" ref="E42:L42">+E10+E17+E24+E31+E38</f>
        <v>0</v>
      </c>
      <c r="F42" s="68">
        <f t="shared" si="6"/>
        <v>0</v>
      </c>
      <c r="G42" s="68">
        <f t="shared" si="6"/>
        <v>0</v>
      </c>
      <c r="H42" s="68">
        <f t="shared" si="6"/>
        <v>0</v>
      </c>
      <c r="I42" s="68">
        <f t="shared" si="6"/>
        <v>0</v>
      </c>
      <c r="J42" s="68">
        <f t="shared" si="6"/>
        <v>0</v>
      </c>
      <c r="K42" s="68">
        <f t="shared" si="6"/>
        <v>0</v>
      </c>
      <c r="L42" s="68">
        <f t="shared" si="6"/>
        <v>0</v>
      </c>
    </row>
    <row r="43" spans="1:13" ht="13.5">
      <c r="A43" s="15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19"/>
    </row>
    <row r="44" spans="1:12" ht="13.5">
      <c r="A44" s="15" t="s">
        <v>278</v>
      </c>
      <c r="C44" s="71"/>
      <c r="D44" s="68">
        <f>+D11+D18+D25+D32+D39</f>
        <v>0</v>
      </c>
      <c r="E44" s="68">
        <f aca="true" t="shared" si="7" ref="E44:L44">+E11+E18+E25+E32+E39</f>
        <v>0</v>
      </c>
      <c r="F44" s="68">
        <f t="shared" si="7"/>
        <v>0</v>
      </c>
      <c r="G44" s="68">
        <f t="shared" si="7"/>
        <v>0</v>
      </c>
      <c r="H44" s="68">
        <f>+H11+H18+H25+H32+H39</f>
        <v>0</v>
      </c>
      <c r="I44" s="68">
        <f>+I11+I18+I25+I32+I39</f>
        <v>0</v>
      </c>
      <c r="J44" s="68">
        <f t="shared" si="7"/>
        <v>0</v>
      </c>
      <c r="K44" s="68">
        <f t="shared" si="7"/>
        <v>0</v>
      </c>
      <c r="L44" s="68">
        <f t="shared" si="7"/>
        <v>0</v>
      </c>
    </row>
    <row r="45" spans="1:13" ht="13.5">
      <c r="A45" s="15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19"/>
    </row>
    <row r="46" spans="1:12" ht="13.5">
      <c r="A46" s="15" t="s">
        <v>229</v>
      </c>
      <c r="C46" s="68">
        <f>+C12+C19+C26+C33+C40</f>
        <v>0</v>
      </c>
      <c r="D46" s="68">
        <f>+D12+D19+D26+D33+D40</f>
        <v>0</v>
      </c>
      <c r="E46" s="68">
        <f aca="true" t="shared" si="8" ref="E46:L46">+E12+E19+E26+E33+E40</f>
        <v>0</v>
      </c>
      <c r="F46" s="68">
        <f t="shared" si="8"/>
        <v>0</v>
      </c>
      <c r="G46" s="68">
        <f t="shared" si="8"/>
        <v>0</v>
      </c>
      <c r="H46" s="68">
        <f t="shared" si="8"/>
        <v>0</v>
      </c>
      <c r="I46" s="68">
        <f t="shared" si="8"/>
        <v>0</v>
      </c>
      <c r="J46" s="68">
        <f t="shared" si="8"/>
        <v>0</v>
      </c>
      <c r="K46" s="68">
        <f t="shared" si="8"/>
        <v>0</v>
      </c>
      <c r="L46" s="68">
        <f t="shared" si="8"/>
        <v>0</v>
      </c>
    </row>
    <row r="47" spans="1:12" ht="13.5">
      <c r="A47" s="15"/>
      <c r="C47" s="71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3.5">
      <c r="A48" s="15"/>
      <c r="B48" s="12" t="s">
        <v>23</v>
      </c>
      <c r="C48" s="78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3.5">
      <c r="A49" s="15"/>
      <c r="B49" s="13" t="s">
        <v>24</v>
      </c>
      <c r="C49" s="79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13.5">
      <c r="A50" s="15"/>
      <c r="B50" s="13" t="s">
        <v>24</v>
      </c>
      <c r="C50" s="79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3.5">
      <c r="A51" s="15"/>
      <c r="B51" s="13" t="s">
        <v>24</v>
      </c>
      <c r="C51" s="79"/>
      <c r="D51" s="71"/>
      <c r="E51" s="71"/>
      <c r="F51" s="71"/>
      <c r="G51" s="71"/>
      <c r="H51" s="71"/>
      <c r="I51" s="71"/>
      <c r="J51" s="71"/>
      <c r="K51" s="71"/>
      <c r="L51" s="71"/>
    </row>
    <row r="52" ht="13.5">
      <c r="A52" s="15"/>
    </row>
    <row r="53" ht="13.5">
      <c r="A53" s="15"/>
    </row>
    <row r="54" ht="12.75">
      <c r="A54" s="17" t="s">
        <v>254</v>
      </c>
    </row>
    <row r="55" spans="1:3" ht="13.5">
      <c r="A55" s="15"/>
      <c r="C55" s="49"/>
    </row>
    <row r="56" spans="1:3" ht="13.5">
      <c r="A56" s="15" t="s">
        <v>256</v>
      </c>
      <c r="C56" s="49"/>
    </row>
    <row r="57" spans="1:12" ht="13.5">
      <c r="A57" s="15"/>
      <c r="B57" s="6" t="s">
        <v>262</v>
      </c>
      <c r="C57" s="49"/>
      <c r="D57" s="32">
        <v>10</v>
      </c>
      <c r="E57" s="32">
        <v>7</v>
      </c>
      <c r="F57" s="32">
        <v>5</v>
      </c>
      <c r="G57" s="32">
        <v>5</v>
      </c>
      <c r="H57" s="63">
        <f>+AVERAGE(D57:G57)</f>
        <v>6.75</v>
      </c>
      <c r="I57" s="32">
        <v>5</v>
      </c>
      <c r="J57" s="32">
        <v>5</v>
      </c>
      <c r="K57" s="32">
        <v>5</v>
      </c>
      <c r="L57" s="32">
        <v>5</v>
      </c>
    </row>
    <row r="58" spans="1:13" ht="13.5">
      <c r="A58" s="15"/>
      <c r="B58" s="6" t="s">
        <v>268</v>
      </c>
      <c r="C58" s="49"/>
      <c r="D58" s="80">
        <f>-('1. Cuadro de Resultados'!C19+'1. Cuadro de Resultados'!C21+'1. Cuadro de Resultados'!C39)+D70/1000+('5. Gs Variables'!C46+'5. Gs Variables'!C47)*'5. Gs Variables'!C49/1000+('5. Gs Variables'!C56+'5. Gs Variables'!C57)*'5. Gs Variables'!C59/1000</f>
        <v>0</v>
      </c>
      <c r="E58" s="80">
        <f>-('1. Cuadro de Resultados'!D19+'1. Cuadro de Resultados'!D21+'1. Cuadro de Resultados'!D39)+E70/1000+('5. Gs Variables'!D46+'5. Gs Variables'!D47)*'5. Gs Variables'!D49/1000+('5. Gs Variables'!D56+'5. Gs Variables'!D57)*'5. Gs Variables'!D59/1000</f>
        <v>0</v>
      </c>
      <c r="F58" s="80">
        <f>-('1. Cuadro de Resultados'!E19+'1. Cuadro de Resultados'!E21+'1. Cuadro de Resultados'!E39)+F70/1000+('5. Gs Variables'!E46+'5. Gs Variables'!E47)*'5. Gs Variables'!E49/1000+('5. Gs Variables'!E56+'5. Gs Variables'!E57)*'5. Gs Variables'!E59/1000</f>
        <v>0</v>
      </c>
      <c r="G58" s="80">
        <f>-('1. Cuadro de Resultados'!F19+'1. Cuadro de Resultados'!F21+'1. Cuadro de Resultados'!F39)+G70/1000+('5. Gs Variables'!F46+'5. Gs Variables'!F47)*'5. Gs Variables'!F49/1000+('5. Gs Variables'!F56+'5. Gs Variables'!F57)*'5. Gs Variables'!F59/1000</f>
        <v>0</v>
      </c>
      <c r="H58" s="80">
        <f>SUM(D58:G58)</f>
        <v>0</v>
      </c>
      <c r="I58" s="80">
        <f>-('1. Cuadro de Resultados'!H19+'1. Cuadro de Resultados'!H21+'1. Cuadro de Resultados'!H39)+I70/1000+('5. Gs Variables'!H46+'5. Gs Variables'!H47)*'5. Gs Variables'!H49/1000+('5. Gs Variables'!H56+'5. Gs Variables'!H57)*'5. Gs Variables'!H59/1000</f>
        <v>0</v>
      </c>
      <c r="J58" s="80">
        <f>-('1. Cuadro de Resultados'!I19+'1. Cuadro de Resultados'!I21+'1. Cuadro de Resultados'!I39)+J70/1000+('5. Gs Variables'!I46+'5. Gs Variables'!I47)*'5. Gs Variables'!I49/1000+('5. Gs Variables'!I56+'5. Gs Variables'!I57)*'5. Gs Variables'!I59/1000</f>
        <v>0</v>
      </c>
      <c r="K58" s="80">
        <f>-('1. Cuadro de Resultados'!J19+'1. Cuadro de Resultados'!J21+'1. Cuadro de Resultados'!J39)+K70/1000+('5. Gs Variables'!J46+'5. Gs Variables'!J47)*'5. Gs Variables'!J49/1000+('5. Gs Variables'!J56+'5. Gs Variables'!J57)*'5. Gs Variables'!J59/1000</f>
        <v>0</v>
      </c>
      <c r="L58" s="80">
        <f>-('1. Cuadro de Resultados'!K19+'1. Cuadro de Resultados'!K21+'1. Cuadro de Resultados'!K39)+L70/1000+('5. Gs Variables'!K46+'5. Gs Variables'!K47)*'5. Gs Variables'!K49/1000+('5. Gs Variables'!K56+'5. Gs Variables'!K57)*'5. Gs Variables'!K59/1000</f>
        <v>0</v>
      </c>
      <c r="M58" s="33"/>
    </row>
    <row r="59" spans="1:13" ht="13.5">
      <c r="A59" s="45"/>
      <c r="B59" s="7" t="s">
        <v>161</v>
      </c>
      <c r="C59" s="49"/>
      <c r="D59" s="80">
        <f>D57*D58/(360/4)*1000</f>
        <v>0</v>
      </c>
      <c r="E59" s="80">
        <f>E57*E58/(360/4)*1000</f>
        <v>0</v>
      </c>
      <c r="F59" s="80">
        <f>F57*F58/(360/4)*1000</f>
        <v>0</v>
      </c>
      <c r="G59" s="80">
        <f>G57*G58/(360/4)*1000</f>
        <v>0</v>
      </c>
      <c r="H59" s="69">
        <f>+G59</f>
        <v>0</v>
      </c>
      <c r="I59" s="80">
        <f>I57*I58/(360)*1000</f>
        <v>0</v>
      </c>
      <c r="J59" s="80">
        <f>J57*J58/(360)*1000</f>
        <v>0</v>
      </c>
      <c r="K59" s="80">
        <f>K57*K58/(360)*1000</f>
        <v>0</v>
      </c>
      <c r="L59" s="80">
        <f>L57*L58/(360)*1000</f>
        <v>0</v>
      </c>
      <c r="M59" s="33"/>
    </row>
    <row r="60" spans="1:13" ht="13.5">
      <c r="A60" s="45"/>
      <c r="B60" s="6" t="s">
        <v>263</v>
      </c>
      <c r="C60" s="49"/>
      <c r="D60" s="32">
        <v>45</v>
      </c>
      <c r="E60" s="32">
        <v>45</v>
      </c>
      <c r="F60" s="32">
        <v>45</v>
      </c>
      <c r="G60" s="32">
        <v>45</v>
      </c>
      <c r="H60" s="63">
        <f>+AVERAGE(D60:G60)</f>
        <v>45</v>
      </c>
      <c r="I60" s="32">
        <v>45</v>
      </c>
      <c r="J60" s="32">
        <v>45</v>
      </c>
      <c r="K60" s="32">
        <v>45</v>
      </c>
      <c r="L60" s="32">
        <v>45</v>
      </c>
      <c r="M60" s="33"/>
    </row>
    <row r="61" spans="1:13" ht="13.5">
      <c r="A61" s="45"/>
      <c r="B61" s="7" t="s">
        <v>135</v>
      </c>
      <c r="C61" s="49"/>
      <c r="D61" s="80">
        <f>+D60*('1. Cuadro de Resultados'!C10*1000)/(360/4)</f>
        <v>0</v>
      </c>
      <c r="E61" s="80">
        <f>+E60*('1. Cuadro de Resultados'!D10*1000)/(360/4)</f>
        <v>0</v>
      </c>
      <c r="F61" s="80">
        <f>+F60*('1. Cuadro de Resultados'!E10*1000)/(360/4)</f>
        <v>0</v>
      </c>
      <c r="G61" s="80">
        <f>+G60*('1. Cuadro de Resultados'!F10*1000)/(360/4)</f>
        <v>0</v>
      </c>
      <c r="H61" s="69">
        <f>+G61</f>
        <v>0</v>
      </c>
      <c r="I61" s="80">
        <f>+I60*('1. Cuadro de Resultados'!H10*1000)/(360)</f>
        <v>0</v>
      </c>
      <c r="J61" s="80">
        <f>+J60*('1. Cuadro de Resultados'!I10*1000)/(360)</f>
        <v>0</v>
      </c>
      <c r="K61" s="80">
        <f>+K60*('1. Cuadro de Resultados'!J10*1000)/(360)</f>
        <v>0</v>
      </c>
      <c r="L61" s="80">
        <f>+L60*('1. Cuadro de Resultados'!K10*1000)/(360)</f>
        <v>0</v>
      </c>
      <c r="M61" s="71"/>
    </row>
    <row r="62" spans="1:12" ht="13.5">
      <c r="A62" s="45"/>
      <c r="B62" s="6" t="s">
        <v>264</v>
      </c>
      <c r="C62" s="49"/>
      <c r="D62" s="32">
        <v>40</v>
      </c>
      <c r="E62" s="32">
        <v>30</v>
      </c>
      <c r="F62" s="32">
        <v>20</v>
      </c>
      <c r="G62" s="32">
        <v>20</v>
      </c>
      <c r="H62" s="63">
        <f>+AVERAGE(D62:G62)</f>
        <v>27.5</v>
      </c>
      <c r="I62" s="32">
        <v>20</v>
      </c>
      <c r="J62" s="32">
        <v>20</v>
      </c>
      <c r="K62" s="32">
        <v>20</v>
      </c>
      <c r="L62" s="32">
        <v>20</v>
      </c>
    </row>
    <row r="63" spans="1:13" ht="13.5">
      <c r="A63" s="45"/>
      <c r="B63" s="7" t="s">
        <v>260</v>
      </c>
      <c r="C63" s="81"/>
      <c r="D63" s="80">
        <f>+D62*(-'1. Cuadro de Resultados'!C15*1000)/(360/4)</f>
        <v>0</v>
      </c>
      <c r="E63" s="80">
        <f>+E62*(-'1. Cuadro de Resultados'!D15*1000)/(360/4)</f>
        <v>0</v>
      </c>
      <c r="F63" s="80">
        <f>+F62*(-'1. Cuadro de Resultados'!E15*1000)/(360/4)</f>
        <v>0</v>
      </c>
      <c r="G63" s="80">
        <f>+G62*(-'1. Cuadro de Resultados'!F15*1000)/(360/4)</f>
        <v>0</v>
      </c>
      <c r="H63" s="80">
        <f>+G63</f>
        <v>0</v>
      </c>
      <c r="I63" s="80">
        <f>+I62*(-'1. Cuadro de Resultados'!H15*1000)/(360)</f>
        <v>0</v>
      </c>
      <c r="J63" s="80">
        <f>+J62*(-'1. Cuadro de Resultados'!I15*1000)/(360)</f>
        <v>0</v>
      </c>
      <c r="K63" s="80">
        <f>+K62*(-'1. Cuadro de Resultados'!J15*1000)/(360)</f>
        <v>0</v>
      </c>
      <c r="L63" s="80">
        <f>+L62*(-'1. Cuadro de Resultados'!K15*1000)/(360)</f>
        <v>0</v>
      </c>
      <c r="M63" s="71"/>
    </row>
    <row r="64" spans="1:13" s="7" customFormat="1" ht="13.5">
      <c r="A64" s="15"/>
      <c r="B64" s="7" t="s">
        <v>132</v>
      </c>
      <c r="C64" s="82"/>
      <c r="D64" s="83">
        <f>+D59+D61+D63</f>
        <v>0</v>
      </c>
      <c r="E64" s="83">
        <f aca="true" t="shared" si="9" ref="E64:L64">+E59+E61+E63</f>
        <v>0</v>
      </c>
      <c r="F64" s="83">
        <f t="shared" si="9"/>
        <v>0</v>
      </c>
      <c r="G64" s="83">
        <f t="shared" si="9"/>
        <v>0</v>
      </c>
      <c r="H64" s="83">
        <f t="shared" si="9"/>
        <v>0</v>
      </c>
      <c r="I64" s="83">
        <f t="shared" si="9"/>
        <v>0</v>
      </c>
      <c r="J64" s="83">
        <f t="shared" si="9"/>
        <v>0</v>
      </c>
      <c r="K64" s="83">
        <f t="shared" si="9"/>
        <v>0</v>
      </c>
      <c r="L64" s="83">
        <f t="shared" si="9"/>
        <v>0</v>
      </c>
      <c r="M64" s="84"/>
    </row>
    <row r="65" spans="1:13" ht="13.5">
      <c r="A65" s="15"/>
      <c r="C65" s="46"/>
      <c r="D65" s="48"/>
      <c r="E65" s="48"/>
      <c r="F65" s="48"/>
      <c r="G65" s="48"/>
      <c r="H65" s="48"/>
      <c r="I65" s="48"/>
      <c r="J65" s="48"/>
      <c r="K65" s="48"/>
      <c r="L65" s="48"/>
      <c r="M65" s="33"/>
    </row>
    <row r="66" spans="1:13" ht="13.5">
      <c r="A66" s="15" t="s">
        <v>255</v>
      </c>
      <c r="D66" s="46"/>
      <c r="E66" s="46"/>
      <c r="F66" s="46"/>
      <c r="G66" s="46"/>
      <c r="H66" s="46"/>
      <c r="I66" s="46"/>
      <c r="J66" s="46"/>
      <c r="K66" s="46"/>
      <c r="L66" s="46"/>
      <c r="M66" s="33"/>
    </row>
    <row r="67" spans="2:12" ht="12.75">
      <c r="B67" s="6" t="s">
        <v>261</v>
      </c>
      <c r="D67" s="32">
        <v>10</v>
      </c>
      <c r="E67" s="32">
        <v>10</v>
      </c>
      <c r="F67" s="32">
        <v>15</v>
      </c>
      <c r="G67" s="32">
        <v>20</v>
      </c>
      <c r="H67" s="63">
        <f>+AVERAGE(D67:G67)</f>
        <v>13.75</v>
      </c>
      <c r="I67" s="32">
        <v>20</v>
      </c>
      <c r="J67" s="32">
        <v>30</v>
      </c>
      <c r="K67" s="32">
        <v>45</v>
      </c>
      <c r="L67" s="32">
        <v>60</v>
      </c>
    </row>
    <row r="68" spans="1:15" s="33" customFormat="1" ht="13.5">
      <c r="A68" s="45"/>
      <c r="B68" s="33" t="s">
        <v>266</v>
      </c>
      <c r="C68" s="85"/>
      <c r="D68" s="69">
        <f>('5. Gs Variables'!C43+'5. Gs Variables'!C44+'5. Gs Variables'!C45)*'5. Gs Variables'!C49</f>
        <v>0</v>
      </c>
      <c r="E68" s="69">
        <f>('5. Gs Variables'!D43+'5. Gs Variables'!D44+'5. Gs Variables'!D45)*'5. Gs Variables'!D49+(E63-D63)</f>
        <v>0</v>
      </c>
      <c r="F68" s="69">
        <f>('5. Gs Variables'!E43+'5. Gs Variables'!E44+'5. Gs Variables'!E45)*'5. Gs Variables'!E49+(F63-E63)</f>
        <v>0</v>
      </c>
      <c r="G68" s="69">
        <f>('5. Gs Variables'!F43+'5. Gs Variables'!F44+'5. Gs Variables'!F45)*'5. Gs Variables'!F49+(G63-F63)</f>
        <v>0</v>
      </c>
      <c r="H68" s="69">
        <f>SUM(D68:G68)</f>
        <v>0</v>
      </c>
      <c r="I68" s="69">
        <f>('5. Gs Variables'!H43+'5. Gs Variables'!H44+'5. Gs Variables'!H45)*'5. Gs Variables'!H49+(I63-H63)</f>
        <v>0</v>
      </c>
      <c r="J68" s="69">
        <f>('5. Gs Variables'!I43+'5. Gs Variables'!I44+'5. Gs Variables'!I45)*'5. Gs Variables'!I49+(J63-I63)</f>
        <v>0</v>
      </c>
      <c r="K68" s="69">
        <f>('5. Gs Variables'!J43+'5. Gs Variables'!J44+'5. Gs Variables'!J45)*'5. Gs Variables'!J49+(K63-J63)</f>
        <v>0</v>
      </c>
      <c r="L68" s="69">
        <f>('5. Gs Variables'!K43+'5. Gs Variables'!K44+'5. Gs Variables'!K45)*'5. Gs Variables'!K49+(L63-K63)</f>
        <v>0</v>
      </c>
      <c r="M68" s="75"/>
      <c r="N68" s="75"/>
      <c r="O68" s="75"/>
    </row>
    <row r="69" spans="1:15" s="33" customFormat="1" ht="13.5">
      <c r="A69" s="45"/>
      <c r="B69" s="33" t="s">
        <v>267</v>
      </c>
      <c r="C69" s="85"/>
      <c r="D69" s="69">
        <f>+('5. Gs Variables'!C53+'5. Gs Variables'!C54+'5. Gs Variables'!C55)*'5. Gs Variables'!C59</f>
        <v>0</v>
      </c>
      <c r="E69" s="69">
        <f>+('5. Gs Variables'!D53+'5. Gs Variables'!D54+'5. Gs Variables'!D55)*'5. Gs Variables'!D59</f>
        <v>0</v>
      </c>
      <c r="F69" s="69">
        <f>+('5. Gs Variables'!E53+'5. Gs Variables'!E54+'5. Gs Variables'!E55)*'5. Gs Variables'!E59</f>
        <v>0</v>
      </c>
      <c r="G69" s="69">
        <f>+('5. Gs Variables'!F53+'5. Gs Variables'!F54+'5. Gs Variables'!F55)*'5. Gs Variables'!F59</f>
        <v>0</v>
      </c>
      <c r="H69" s="69">
        <f>SUM(D69:G69)</f>
        <v>0</v>
      </c>
      <c r="I69" s="69">
        <f>+('5. Gs Variables'!H53+'5. Gs Variables'!H54+'5. Gs Variables'!H55)*'5. Gs Variables'!H59</f>
        <v>0</v>
      </c>
      <c r="J69" s="69">
        <f>+('5. Gs Variables'!I53+'5. Gs Variables'!I54+'5. Gs Variables'!I55)*'5. Gs Variables'!I59</f>
        <v>0</v>
      </c>
      <c r="K69" s="69">
        <f>+('5. Gs Variables'!J53+'5. Gs Variables'!J54+'5. Gs Variables'!J55)*'5. Gs Variables'!J59</f>
        <v>0</v>
      </c>
      <c r="L69" s="69">
        <f>+('5. Gs Variables'!K53+'5. Gs Variables'!K54+'5. Gs Variables'!K55)*'5. Gs Variables'!K59</f>
        <v>0</v>
      </c>
      <c r="M69" s="75"/>
      <c r="N69" s="75"/>
      <c r="O69" s="75"/>
    </row>
    <row r="70" spans="1:15" s="33" customFormat="1" ht="13.5">
      <c r="A70" s="45"/>
      <c r="B70" s="47" t="s">
        <v>265</v>
      </c>
      <c r="C70" s="85"/>
      <c r="D70" s="69">
        <f>+D68+D69+(D63-0)</f>
        <v>0</v>
      </c>
      <c r="E70" s="69">
        <f aca="true" t="shared" si="10" ref="E70:L70">+E68+E69+(E63-D63)</f>
        <v>0</v>
      </c>
      <c r="F70" s="69">
        <f t="shared" si="10"/>
        <v>0</v>
      </c>
      <c r="G70" s="69">
        <f t="shared" si="10"/>
        <v>0</v>
      </c>
      <c r="H70" s="69">
        <f>+H68+H69+(H63-0)</f>
        <v>0</v>
      </c>
      <c r="I70" s="69">
        <f t="shared" si="10"/>
        <v>0</v>
      </c>
      <c r="J70" s="69">
        <f t="shared" si="10"/>
        <v>0</v>
      </c>
      <c r="K70" s="69">
        <f t="shared" si="10"/>
        <v>0</v>
      </c>
      <c r="L70" s="69">
        <f t="shared" si="10"/>
        <v>0</v>
      </c>
      <c r="M70" s="75"/>
      <c r="N70" s="75"/>
      <c r="O70" s="75"/>
    </row>
    <row r="71" spans="1:15" ht="13.5">
      <c r="A71" s="45"/>
      <c r="B71" s="7" t="s">
        <v>133</v>
      </c>
      <c r="C71" s="71"/>
      <c r="D71" s="86">
        <f>+D67*D70/(360/4)</f>
        <v>0</v>
      </c>
      <c r="E71" s="86">
        <f>+E67*E70/(360/4)</f>
        <v>0</v>
      </c>
      <c r="F71" s="86">
        <f>+F67*F70/(360/4)</f>
        <v>0</v>
      </c>
      <c r="G71" s="86">
        <f>+G67*G70/(360/4)</f>
        <v>0</v>
      </c>
      <c r="H71" s="86">
        <f>+G71</f>
        <v>0</v>
      </c>
      <c r="I71" s="86">
        <f>+I67*I70/(360)</f>
        <v>0</v>
      </c>
      <c r="J71" s="86">
        <f>+J67*J70/(360)</f>
        <v>0</v>
      </c>
      <c r="K71" s="86">
        <f>+K67*K70/(360)</f>
        <v>0</v>
      </c>
      <c r="L71" s="86">
        <f>+L67*L70/(360)</f>
        <v>0</v>
      </c>
      <c r="M71" s="71"/>
      <c r="N71" s="71"/>
      <c r="O71" s="71"/>
    </row>
    <row r="72" spans="1:15" s="7" customFormat="1" ht="13.5">
      <c r="A72" s="15"/>
      <c r="B72" s="7" t="s">
        <v>134</v>
      </c>
      <c r="C72" s="84"/>
      <c r="D72" s="87">
        <f>+D71</f>
        <v>0</v>
      </c>
      <c r="E72" s="87">
        <f aca="true" t="shared" si="11" ref="E72:L72">+E71</f>
        <v>0</v>
      </c>
      <c r="F72" s="87">
        <f t="shared" si="11"/>
        <v>0</v>
      </c>
      <c r="G72" s="87">
        <f t="shared" si="11"/>
        <v>0</v>
      </c>
      <c r="H72" s="87">
        <f t="shared" si="11"/>
        <v>0</v>
      </c>
      <c r="I72" s="87">
        <f t="shared" si="11"/>
        <v>0</v>
      </c>
      <c r="J72" s="87">
        <f t="shared" si="11"/>
        <v>0</v>
      </c>
      <c r="K72" s="87">
        <f t="shared" si="11"/>
        <v>0</v>
      </c>
      <c r="L72" s="87">
        <f t="shared" si="11"/>
        <v>0</v>
      </c>
      <c r="M72" s="84"/>
      <c r="N72" s="84"/>
      <c r="O72" s="84"/>
    </row>
    <row r="73" spans="1:15" ht="13.5">
      <c r="A73" s="15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1"/>
      <c r="N73" s="71"/>
      <c r="O73" s="71"/>
    </row>
    <row r="74" spans="1:14" s="7" customFormat="1" ht="13.5">
      <c r="A74" s="15" t="s">
        <v>269</v>
      </c>
      <c r="C74" s="84"/>
      <c r="D74" s="87">
        <f>+D64-D72</f>
        <v>0</v>
      </c>
      <c r="E74" s="87">
        <f aca="true" t="shared" si="12" ref="E74:L74">+E64-E72</f>
        <v>0</v>
      </c>
      <c r="F74" s="87">
        <f t="shared" si="12"/>
        <v>0</v>
      </c>
      <c r="G74" s="87">
        <f t="shared" si="12"/>
        <v>0</v>
      </c>
      <c r="H74" s="87">
        <f t="shared" si="12"/>
        <v>0</v>
      </c>
      <c r="I74" s="87">
        <f>+I64-I72</f>
        <v>0</v>
      </c>
      <c r="J74" s="87">
        <f t="shared" si="12"/>
        <v>0</v>
      </c>
      <c r="K74" s="87">
        <f t="shared" si="12"/>
        <v>0</v>
      </c>
      <c r="L74" s="87">
        <f t="shared" si="12"/>
        <v>0</v>
      </c>
      <c r="M74" s="84"/>
      <c r="N74" s="84"/>
    </row>
    <row r="75" spans="3:14" ht="12.7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s="7" customFormat="1" ht="13.5">
      <c r="A76" s="15" t="s">
        <v>270</v>
      </c>
      <c r="C76" s="87">
        <f>+D74-C74</f>
        <v>0</v>
      </c>
      <c r="D76" s="87">
        <v>0</v>
      </c>
      <c r="E76" s="87">
        <f>+E74-D74</f>
        <v>0</v>
      </c>
      <c r="F76" s="87">
        <f>+F74-E74</f>
        <v>0</v>
      </c>
      <c r="G76" s="87">
        <f>+G74-F74</f>
        <v>0</v>
      </c>
      <c r="H76" s="86">
        <f>SUM(D76:G76)</f>
        <v>0</v>
      </c>
      <c r="I76" s="87">
        <f>+I74-H74</f>
        <v>0</v>
      </c>
      <c r="J76" s="87">
        <f>+J74-I74</f>
        <v>0</v>
      </c>
      <c r="K76" s="87">
        <f>+K74-J74</f>
        <v>0</v>
      </c>
      <c r="L76" s="87">
        <f>+L74-K74</f>
        <v>0</v>
      </c>
      <c r="M76" s="84"/>
      <c r="N76" s="84"/>
    </row>
    <row r="77" spans="1:14" ht="13.5">
      <c r="A77" s="15"/>
      <c r="C77" s="71"/>
      <c r="D77" s="71"/>
      <c r="E77" s="71"/>
      <c r="F77" s="71"/>
      <c r="G77" s="71"/>
      <c r="H77" s="71"/>
      <c r="I77" s="71"/>
      <c r="J77" s="71"/>
      <c r="K77" s="71"/>
      <c r="L77" s="88"/>
      <c r="M77" s="71"/>
      <c r="N77" s="71"/>
    </row>
    <row r="78" ht="12.75">
      <c r="B78" s="12" t="s">
        <v>23</v>
      </c>
    </row>
    <row r="79" spans="2:4" ht="12.75">
      <c r="B79" s="13" t="s">
        <v>24</v>
      </c>
      <c r="D79" s="64"/>
    </row>
    <row r="80" spans="2:3" ht="12.75">
      <c r="B80" s="13" t="s">
        <v>24</v>
      </c>
      <c r="C80" s="12"/>
    </row>
    <row r="81" spans="2:4" ht="12.75">
      <c r="B81" s="13" t="s">
        <v>24</v>
      </c>
      <c r="C81" s="13"/>
      <c r="D81" s="64"/>
    </row>
    <row r="82" spans="3:4" ht="12.75">
      <c r="C82" s="13"/>
      <c r="D82" s="64"/>
    </row>
    <row r="84" ht="12.75">
      <c r="E84" s="35"/>
    </row>
    <row r="85" spans="4:5" ht="12.75">
      <c r="D85" s="44"/>
      <c r="E85" s="35"/>
    </row>
    <row r="87" ht="12.75">
      <c r="D87" s="52"/>
    </row>
    <row r="88" ht="12.75">
      <c r="D88" s="44"/>
    </row>
    <row r="89" ht="12.75">
      <c r="D89" s="44"/>
    </row>
    <row r="90" ht="12.75">
      <c r="D90" s="52"/>
    </row>
    <row r="92" ht="12.75">
      <c r="D92" s="44"/>
    </row>
  </sheetData>
  <mergeCells count="2">
    <mergeCell ref="D2:G2"/>
    <mergeCell ref="C2:C3"/>
  </mergeCells>
  <printOptions horizontalCentered="1"/>
  <pageMargins left="0.3937007874015748" right="0.3937007874015748" top="0.39" bottom="0.16" header="0.17" footer="0"/>
  <pageSetup fitToHeight="3" horizontalDpi="600" verticalDpi="600" orientation="landscape" paperSize="9" scale="92" r:id="rId1"/>
  <headerFooter alignWithMargins="0">
    <oddHeader>&amp;L&amp;"Times New Roman,Negrita"              IAE
Universidad Austral&amp;R&amp;"Times New Roman,Negrita"NV-N-001-IA-1-s
Anexo</oddHeader>
  </headerFooter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="95" zoomScaleNormal="95" workbookViewId="0" topLeftCell="A1">
      <pane xSplit="2" ySplit="4" topLeftCell="C20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9" sqref="C9"/>
    </sheetView>
  </sheetViews>
  <sheetFormatPr defaultColWidth="11.421875" defaultRowHeight="12.75"/>
  <cols>
    <col min="1" max="1" width="7.28125" style="6" customWidth="1"/>
    <col min="2" max="2" width="33.140625" style="6" customWidth="1"/>
    <col min="3" max="11" width="8.7109375" style="6" customWidth="1"/>
    <col min="12" max="16384" width="11.421875" style="6" customWidth="1"/>
  </cols>
  <sheetData>
    <row r="1" spans="1:7" ht="19.5">
      <c r="A1" s="36" t="s">
        <v>162</v>
      </c>
      <c r="B1" s="33"/>
      <c r="C1" s="33"/>
      <c r="G1" s="33"/>
    </row>
    <row r="2" ht="12.75">
      <c r="G2" s="33"/>
    </row>
    <row r="3" spans="1:11" s="7" customFormat="1" ht="14.25">
      <c r="A3" s="29" t="s">
        <v>171</v>
      </c>
      <c r="C3" s="89">
        <v>2008</v>
      </c>
      <c r="D3" s="89"/>
      <c r="E3" s="89"/>
      <c r="F3" s="89"/>
      <c r="G3" s="50">
        <f>C3+1</f>
        <v>2009</v>
      </c>
      <c r="H3" s="50">
        <f>+G3+1</f>
        <v>2010</v>
      </c>
      <c r="I3" s="50">
        <f>+H3+1</f>
        <v>2011</v>
      </c>
      <c r="J3" s="50">
        <f>+I3+1</f>
        <v>2012</v>
      </c>
      <c r="K3" s="50">
        <f>+J3+1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56"/>
      <c r="H4" s="24"/>
      <c r="I4" s="24"/>
      <c r="J4" s="24"/>
      <c r="K4" s="24"/>
    </row>
    <row r="5" spans="3:11" ht="12.75">
      <c r="C5" s="25"/>
      <c r="D5" s="25"/>
      <c r="E5" s="25"/>
      <c r="F5" s="25"/>
      <c r="G5" s="57"/>
      <c r="H5" s="25"/>
      <c r="I5" s="25"/>
      <c r="J5" s="25"/>
      <c r="K5" s="25"/>
    </row>
    <row r="6" spans="1:11" ht="15.75">
      <c r="A6" s="8" t="s">
        <v>193</v>
      </c>
      <c r="C6" s="26"/>
      <c r="D6" s="26"/>
      <c r="E6" s="26"/>
      <c r="F6" s="26"/>
      <c r="G6" s="58"/>
      <c r="H6" s="26"/>
      <c r="I6" s="26"/>
      <c r="J6" s="26"/>
      <c r="K6" s="26"/>
    </row>
    <row r="7" spans="3:11" ht="9" customHeight="1">
      <c r="C7" s="26"/>
      <c r="D7" s="26"/>
      <c r="E7" s="26"/>
      <c r="F7" s="26"/>
      <c r="G7" s="58"/>
      <c r="H7" s="26"/>
      <c r="I7" s="26"/>
      <c r="J7" s="26"/>
      <c r="K7" s="26"/>
    </row>
    <row r="8" spans="2:12" ht="12.75">
      <c r="B8" s="9" t="s">
        <v>17</v>
      </c>
      <c r="C8" s="66">
        <f>+'4. Ingresos'!C69/1000</f>
        <v>0</v>
      </c>
      <c r="D8" s="66">
        <f>+'4. Ingresos'!D69/1000</f>
        <v>0</v>
      </c>
      <c r="E8" s="66">
        <f>+'4. Ingresos'!E69/1000</f>
        <v>0</v>
      </c>
      <c r="F8" s="66">
        <f>+'4. Ingresos'!F69/1000</f>
        <v>0</v>
      </c>
      <c r="G8" s="67">
        <f>SUM(C8:F8)</f>
        <v>0</v>
      </c>
      <c r="H8" s="66">
        <f>+'4. Ingresos'!H69/1000</f>
        <v>0</v>
      </c>
      <c r="I8" s="66">
        <f>+'4. Ingresos'!I69/1000</f>
        <v>0</v>
      </c>
      <c r="J8" s="66">
        <f>+'4. Ingresos'!J69/1000</f>
        <v>0</v>
      </c>
      <c r="K8" s="66">
        <f>+'4. Ingresos'!K69/1000</f>
        <v>0</v>
      </c>
      <c r="L8" s="44"/>
    </row>
    <row r="9" spans="2:12" ht="12.75">
      <c r="B9" s="9" t="s">
        <v>19</v>
      </c>
      <c r="C9" s="66">
        <f>+'4. Ingresos'!C88/1000</f>
        <v>0</v>
      </c>
      <c r="D9" s="66">
        <f>+'4. Ingresos'!D88/1000</f>
        <v>0</v>
      </c>
      <c r="E9" s="66">
        <f>+'4. Ingresos'!E88/1000</f>
        <v>0</v>
      </c>
      <c r="F9" s="66">
        <f>+'4. Ingresos'!F88/1000</f>
        <v>0</v>
      </c>
      <c r="G9" s="67">
        <f>SUM(C9:F9)</f>
        <v>0</v>
      </c>
      <c r="H9" s="66">
        <f>+'4. Ingresos'!H88/1000</f>
        <v>0</v>
      </c>
      <c r="I9" s="66">
        <f>+'4. Ingresos'!I88/1000</f>
        <v>0</v>
      </c>
      <c r="J9" s="66">
        <f>+'4. Ingresos'!J88/1000</f>
        <v>0</v>
      </c>
      <c r="K9" s="66">
        <f>+'4. Ingresos'!K88/1000</f>
        <v>0</v>
      </c>
      <c r="L9" s="44"/>
    </row>
    <row r="10" spans="1:12" ht="12.75">
      <c r="A10" s="9"/>
      <c r="B10" s="9" t="s">
        <v>67</v>
      </c>
      <c r="C10" s="68">
        <f>SUM(C8:C9)</f>
        <v>0</v>
      </c>
      <c r="D10" s="68">
        <f aca="true" t="shared" si="0" ref="D10:K10">SUM(D8:D9)</f>
        <v>0</v>
      </c>
      <c r="E10" s="68">
        <f t="shared" si="0"/>
        <v>0</v>
      </c>
      <c r="F10" s="68">
        <f t="shared" si="0"/>
        <v>0</v>
      </c>
      <c r="G10" s="69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44"/>
    </row>
    <row r="11" spans="1:12" ht="9" customHeight="1">
      <c r="A11" s="9"/>
      <c r="C11" s="43"/>
      <c r="D11" s="43"/>
      <c r="E11" s="43"/>
      <c r="F11" s="43"/>
      <c r="G11" s="54"/>
      <c r="H11" s="43"/>
      <c r="I11" s="43"/>
      <c r="J11" s="43"/>
      <c r="K11" s="43"/>
      <c r="L11" s="44"/>
    </row>
    <row r="12" spans="1:12" ht="15.75">
      <c r="A12" s="8" t="s">
        <v>257</v>
      </c>
      <c r="C12" s="43"/>
      <c r="D12" s="43"/>
      <c r="E12" s="43"/>
      <c r="F12" s="43"/>
      <c r="G12" s="54"/>
      <c r="H12" s="43"/>
      <c r="I12" s="43"/>
      <c r="J12" s="43"/>
      <c r="K12" s="43"/>
      <c r="L12" s="44"/>
    </row>
    <row r="13" spans="1:12" ht="12.75">
      <c r="A13" s="9"/>
      <c r="B13" s="6" t="s">
        <v>283</v>
      </c>
      <c r="C13" s="66">
        <f>-'5. Gs Variables'!C36/1000</f>
        <v>0</v>
      </c>
      <c r="D13" s="66">
        <f>-'5. Gs Variables'!D36/1000</f>
        <v>0</v>
      </c>
      <c r="E13" s="66">
        <f>-'5. Gs Variables'!E36/1000</f>
        <v>0</v>
      </c>
      <c r="F13" s="66">
        <f>-'5. Gs Variables'!F36/1000</f>
        <v>0</v>
      </c>
      <c r="G13" s="67">
        <f>SUM(C13:F13)</f>
        <v>0</v>
      </c>
      <c r="H13" s="66">
        <f>-'5. Gs Variables'!H36/1000</f>
        <v>0</v>
      </c>
      <c r="I13" s="66">
        <f>-'5. Gs Variables'!I36/1000</f>
        <v>0</v>
      </c>
      <c r="J13" s="66">
        <f>-'5. Gs Variables'!J36/1000</f>
        <v>0</v>
      </c>
      <c r="K13" s="66">
        <f>-'5. Gs Variables'!K36/1000</f>
        <v>0</v>
      </c>
      <c r="L13" s="44"/>
    </row>
    <row r="14" spans="1:12" ht="12.75">
      <c r="A14" s="9"/>
      <c r="B14" s="6" t="s">
        <v>284</v>
      </c>
      <c r="C14" s="66">
        <f>-(+'5. Gs Variables'!C48*('3. Volumen'!C11+'3. Volumen'!C23)+'5. Gs Variables'!C58*('3. Volumen'!C16+'3. Volumen'!C28))/1000</f>
        <v>0</v>
      </c>
      <c r="D14" s="66">
        <f>-(+'5. Gs Variables'!D48*('3. Volumen'!D11+'3. Volumen'!D23)+'5. Gs Variables'!D58*('3. Volumen'!D16+'3. Volumen'!D28))/1000</f>
        <v>0</v>
      </c>
      <c r="E14" s="66">
        <f>-(+'5. Gs Variables'!E48*('3. Volumen'!E11+'3. Volumen'!E23)+'5. Gs Variables'!E58*('3. Volumen'!E16+'3. Volumen'!E28))/1000</f>
        <v>0</v>
      </c>
      <c r="F14" s="66">
        <f>-(+'5. Gs Variables'!F48*('3. Volumen'!F11+'3. Volumen'!F23)+'5. Gs Variables'!F58*('3. Volumen'!F16+'3. Volumen'!F28))/1000</f>
        <v>0</v>
      </c>
      <c r="G14" s="67">
        <f>SUM(C14:F14)</f>
        <v>0</v>
      </c>
      <c r="H14" s="66">
        <f>-(+'5. Gs Variables'!H48*('3. Volumen'!H11+'3. Volumen'!H23)+'5. Gs Variables'!H58*('3. Volumen'!H16+'3. Volumen'!H28))/1000</f>
        <v>0</v>
      </c>
      <c r="I14" s="66">
        <f>-(+'5. Gs Variables'!I48*('3. Volumen'!I11+'3. Volumen'!I23)+'5. Gs Variables'!I58*('3. Volumen'!I16+'3. Volumen'!I28))/1000</f>
        <v>0</v>
      </c>
      <c r="J14" s="66">
        <f>-(+'5. Gs Variables'!J48*('3. Volumen'!J11+'3. Volumen'!J23)+'5. Gs Variables'!J58*('3. Volumen'!J16+'3. Volumen'!J28))/1000</f>
        <v>0</v>
      </c>
      <c r="K14" s="66">
        <f>-(+'5. Gs Variables'!K48*('3. Volumen'!K11+'3. Volumen'!K23)+'5. Gs Variables'!K58*('3. Volumen'!K16+'3. Volumen'!K28))/1000</f>
        <v>0</v>
      </c>
      <c r="L14" s="44"/>
    </row>
    <row r="15" spans="2:12" ht="12.75">
      <c r="B15" s="6" t="s">
        <v>259</v>
      </c>
      <c r="C15" s="68">
        <f>SUM(C13:C14)</f>
        <v>0</v>
      </c>
      <c r="D15" s="68">
        <f aca="true" t="shared" si="1" ref="D15:K15">SUM(D13:D14)</f>
        <v>0</v>
      </c>
      <c r="E15" s="68">
        <f t="shared" si="1"/>
        <v>0</v>
      </c>
      <c r="F15" s="68">
        <f t="shared" si="1"/>
        <v>0</v>
      </c>
      <c r="G15" s="69">
        <f t="shared" si="1"/>
        <v>0</v>
      </c>
      <c r="H15" s="68">
        <f t="shared" si="1"/>
        <v>0</v>
      </c>
      <c r="I15" s="68">
        <f t="shared" si="1"/>
        <v>0</v>
      </c>
      <c r="J15" s="68">
        <f t="shared" si="1"/>
        <v>0</v>
      </c>
      <c r="K15" s="68">
        <f t="shared" si="1"/>
        <v>0</v>
      </c>
      <c r="L15" s="44"/>
    </row>
    <row r="16" spans="3:12" ht="9" customHeight="1">
      <c r="C16" s="43"/>
      <c r="D16" s="43"/>
      <c r="E16" s="43"/>
      <c r="F16" s="43"/>
      <c r="G16" s="54"/>
      <c r="H16" s="43"/>
      <c r="I16" s="43"/>
      <c r="J16" s="43"/>
      <c r="K16" s="43"/>
      <c r="L16" s="44"/>
    </row>
    <row r="17" spans="1:12" ht="15.75">
      <c r="A17" s="8" t="s">
        <v>101</v>
      </c>
      <c r="C17" s="68">
        <f>+C10+C15</f>
        <v>0</v>
      </c>
      <c r="D17" s="68">
        <f aca="true" t="shared" si="2" ref="D17:K17">+D10+D15</f>
        <v>0</v>
      </c>
      <c r="E17" s="68">
        <f t="shared" si="2"/>
        <v>0</v>
      </c>
      <c r="F17" s="68">
        <f t="shared" si="2"/>
        <v>0</v>
      </c>
      <c r="G17" s="69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44"/>
    </row>
    <row r="18" spans="3:12" ht="9" customHeight="1">
      <c r="C18" s="43"/>
      <c r="D18" s="43"/>
      <c r="E18" s="43"/>
      <c r="F18" s="43"/>
      <c r="G18" s="54"/>
      <c r="H18" s="43"/>
      <c r="I18" s="43"/>
      <c r="J18" s="43"/>
      <c r="K18" s="43"/>
      <c r="L18" s="44"/>
    </row>
    <row r="19" spans="1:12" ht="15.75">
      <c r="A19" s="8" t="s">
        <v>102</v>
      </c>
      <c r="C19" s="66">
        <f>-'6. Gs Téc&amp;deOperaciones'!C70/1000</f>
        <v>0</v>
      </c>
      <c r="D19" s="66">
        <f>-'6. Gs Téc&amp;deOperaciones'!D70/1000</f>
        <v>0</v>
      </c>
      <c r="E19" s="66">
        <f>-'6. Gs Téc&amp;deOperaciones'!E70/1000</f>
        <v>0</v>
      </c>
      <c r="F19" s="66">
        <f>-'6. Gs Téc&amp;deOperaciones'!F70/1000</f>
        <v>0</v>
      </c>
      <c r="G19" s="67">
        <f>SUM(C19:F19)</f>
        <v>0</v>
      </c>
      <c r="H19" s="66">
        <f>-'6. Gs Téc&amp;deOperaciones'!H70/1000</f>
        <v>0</v>
      </c>
      <c r="I19" s="66">
        <f>-'6. Gs Téc&amp;deOperaciones'!I70/1000</f>
        <v>0</v>
      </c>
      <c r="J19" s="66">
        <f>-'6. Gs Téc&amp;deOperaciones'!J70/1000</f>
        <v>0</v>
      </c>
      <c r="K19" s="66">
        <f>-'6. Gs Téc&amp;deOperaciones'!K70/1000</f>
        <v>0</v>
      </c>
      <c r="L19" s="44"/>
    </row>
    <row r="20" spans="3:12" ht="9" customHeight="1">
      <c r="C20" s="66"/>
      <c r="D20" s="66"/>
      <c r="E20" s="66"/>
      <c r="F20" s="66"/>
      <c r="G20" s="67"/>
      <c r="H20" s="66"/>
      <c r="I20" s="66"/>
      <c r="J20" s="66"/>
      <c r="K20" s="66"/>
      <c r="L20" s="44"/>
    </row>
    <row r="21" spans="1:12" ht="15.75">
      <c r="A21" s="8" t="s">
        <v>197</v>
      </c>
      <c r="C21" s="66">
        <f>-'7. Gs de Comerc y Ventas'!C42/1000</f>
        <v>0</v>
      </c>
      <c r="D21" s="66">
        <f>-'7. Gs de Comerc y Ventas'!D42/1000</f>
        <v>0</v>
      </c>
      <c r="E21" s="66">
        <f>-'7. Gs de Comerc y Ventas'!E42/1000</f>
        <v>0</v>
      </c>
      <c r="F21" s="66">
        <f>-'7. Gs de Comerc y Ventas'!F42/1000</f>
        <v>0</v>
      </c>
      <c r="G21" s="67">
        <f>SUM(C21:F21)</f>
        <v>0</v>
      </c>
      <c r="H21" s="66">
        <f>-'7. Gs de Comerc y Ventas'!H42/1000</f>
        <v>0</v>
      </c>
      <c r="I21" s="66">
        <f>-'7. Gs de Comerc y Ventas'!I42/1000</f>
        <v>0</v>
      </c>
      <c r="J21" s="66">
        <f>-'7. Gs de Comerc y Ventas'!J42/1000</f>
        <v>0</v>
      </c>
      <c r="K21" s="66">
        <f>-'7. Gs de Comerc y Ventas'!K42/1000</f>
        <v>0</v>
      </c>
      <c r="L21" s="44"/>
    </row>
    <row r="22" spans="1:12" ht="9" customHeight="1">
      <c r="A22" s="8"/>
      <c r="C22" s="66"/>
      <c r="D22" s="66"/>
      <c r="E22" s="66"/>
      <c r="F22" s="66"/>
      <c r="G22" s="67"/>
      <c r="H22" s="66"/>
      <c r="I22" s="66"/>
      <c r="J22" s="66"/>
      <c r="K22" s="66"/>
      <c r="L22" s="44"/>
    </row>
    <row r="23" spans="1:12" ht="15.75">
      <c r="A23" s="8" t="s">
        <v>218</v>
      </c>
      <c r="C23" s="66">
        <f>-'8. Gs de Adm&amp;Dirección'!C80/1000</f>
        <v>0</v>
      </c>
      <c r="D23" s="66">
        <f>-'8. Gs de Adm&amp;Dirección'!D80/1000</f>
        <v>0</v>
      </c>
      <c r="E23" s="66">
        <f>-'8. Gs de Adm&amp;Dirección'!E80/1000</f>
        <v>0</v>
      </c>
      <c r="F23" s="66">
        <f>-'8. Gs de Adm&amp;Dirección'!F80/1000</f>
        <v>0</v>
      </c>
      <c r="G23" s="67">
        <f>SUM(C23:F23)</f>
        <v>0</v>
      </c>
      <c r="H23" s="66">
        <f>-'8. Gs de Adm&amp;Dirección'!H80/1000</f>
        <v>0</v>
      </c>
      <c r="I23" s="66">
        <f>-'8. Gs de Adm&amp;Dirección'!I80/1000</f>
        <v>0</v>
      </c>
      <c r="J23" s="66">
        <f>-'8. Gs de Adm&amp;Dirección'!J80/1000</f>
        <v>0</v>
      </c>
      <c r="K23" s="66">
        <f>-'8. Gs de Adm&amp;Dirección'!K80/1000</f>
        <v>0</v>
      </c>
      <c r="L23" s="44"/>
    </row>
    <row r="24" spans="3:12" ht="9" customHeight="1">
      <c r="C24" s="43"/>
      <c r="D24" s="43"/>
      <c r="E24" s="43"/>
      <c r="F24" s="43"/>
      <c r="G24" s="54"/>
      <c r="H24" s="43"/>
      <c r="I24" s="43"/>
      <c r="J24" s="43"/>
      <c r="K24" s="43"/>
      <c r="L24" s="44"/>
    </row>
    <row r="25" spans="1:12" ht="15.75">
      <c r="A25" s="8" t="s">
        <v>107</v>
      </c>
      <c r="C25" s="68">
        <f>SUM(C17:C24)</f>
        <v>0</v>
      </c>
      <c r="D25" s="68">
        <f aca="true" t="shared" si="3" ref="D25:K25">SUM(D17:D24)</f>
        <v>0</v>
      </c>
      <c r="E25" s="68">
        <f t="shared" si="3"/>
        <v>0</v>
      </c>
      <c r="F25" s="68">
        <f t="shared" si="3"/>
        <v>0</v>
      </c>
      <c r="G25" s="69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44"/>
    </row>
    <row r="26" spans="3:12" ht="9" customHeight="1">
      <c r="C26" s="66"/>
      <c r="D26" s="66"/>
      <c r="E26" s="66"/>
      <c r="F26" s="66"/>
      <c r="G26" s="66"/>
      <c r="H26" s="66"/>
      <c r="I26" s="66"/>
      <c r="J26" s="66"/>
      <c r="K26" s="66"/>
      <c r="L26" s="44"/>
    </row>
    <row r="27" spans="1:12" ht="15.75">
      <c r="A27" s="8" t="s">
        <v>103</v>
      </c>
      <c r="C27" s="66">
        <f>-'10. Inversiones y depreciac.'!D44/1000</f>
        <v>0</v>
      </c>
      <c r="D27" s="66">
        <f>-'10. Inversiones y depreciac.'!E44/1000</f>
        <v>0</v>
      </c>
      <c r="E27" s="66">
        <f>-'10. Inversiones y depreciac.'!F44/1000</f>
        <v>0</v>
      </c>
      <c r="F27" s="66">
        <f>-'10. Inversiones y depreciac.'!G44/1000</f>
        <v>0</v>
      </c>
      <c r="G27" s="66">
        <f>-'10. Inversiones y depreciac.'!H44/1000</f>
        <v>0</v>
      </c>
      <c r="H27" s="66">
        <f>-'10. Inversiones y depreciac.'!I44/1000</f>
        <v>0</v>
      </c>
      <c r="I27" s="66">
        <f>-'10. Inversiones y depreciac.'!J44/1000</f>
        <v>0</v>
      </c>
      <c r="J27" s="66">
        <f>-'10. Inversiones y depreciac.'!K44/1000</f>
        <v>0</v>
      </c>
      <c r="K27" s="66">
        <f>-'10. Inversiones y depreciac.'!L44/1000</f>
        <v>0</v>
      </c>
      <c r="L27" s="44"/>
    </row>
    <row r="28" spans="3:12" ht="9" customHeight="1">
      <c r="C28" s="66"/>
      <c r="D28" s="66"/>
      <c r="E28" s="66"/>
      <c r="F28" s="66"/>
      <c r="G28" s="66"/>
      <c r="H28" s="66"/>
      <c r="I28" s="66"/>
      <c r="J28" s="66"/>
      <c r="K28" s="66"/>
      <c r="L28" s="44"/>
    </row>
    <row r="29" spans="1:12" ht="15.75">
      <c r="A29" s="8" t="s">
        <v>222</v>
      </c>
      <c r="C29" s="70"/>
      <c r="D29" s="70"/>
      <c r="E29" s="70"/>
      <c r="F29" s="70"/>
      <c r="G29" s="67">
        <f>SUM(C29:F29)</f>
        <v>0</v>
      </c>
      <c r="H29" s="70"/>
      <c r="I29" s="70"/>
      <c r="J29" s="70"/>
      <c r="K29" s="70"/>
      <c r="L29" s="44"/>
    </row>
    <row r="30" spans="3:12" ht="9" customHeight="1">
      <c r="C30" s="66"/>
      <c r="D30" s="66"/>
      <c r="E30" s="66"/>
      <c r="F30" s="66"/>
      <c r="G30" s="66"/>
      <c r="H30" s="66"/>
      <c r="I30" s="66"/>
      <c r="J30" s="66"/>
      <c r="K30" s="66"/>
      <c r="L30" s="44"/>
    </row>
    <row r="31" spans="1:12" ht="15.75">
      <c r="A31" s="55" t="s">
        <v>274</v>
      </c>
      <c r="C31" s="70"/>
      <c r="D31" s="70"/>
      <c r="E31" s="70"/>
      <c r="F31" s="70"/>
      <c r="G31" s="67">
        <f>SUM(C31:F31)</f>
        <v>0</v>
      </c>
      <c r="H31" s="70"/>
      <c r="I31" s="70"/>
      <c r="J31" s="70"/>
      <c r="K31" s="70"/>
      <c r="L31" s="44"/>
    </row>
    <row r="32" spans="3:12" ht="9" customHeight="1">
      <c r="C32" s="66"/>
      <c r="D32" s="66"/>
      <c r="E32" s="66"/>
      <c r="F32" s="66"/>
      <c r="G32" s="66"/>
      <c r="H32" s="66"/>
      <c r="I32" s="66"/>
      <c r="J32" s="66"/>
      <c r="K32" s="66"/>
      <c r="L32" s="44"/>
    </row>
    <row r="33" spans="1:12" ht="15.75">
      <c r="A33" s="8" t="s">
        <v>163</v>
      </c>
      <c r="C33" s="68">
        <f>SUM(C25:C32)</f>
        <v>0</v>
      </c>
      <c r="D33" s="68">
        <f aca="true" t="shared" si="4" ref="D33:K33">SUM(D25:D32)</f>
        <v>0</v>
      </c>
      <c r="E33" s="68">
        <f t="shared" si="4"/>
        <v>0</v>
      </c>
      <c r="F33" s="68">
        <f t="shared" si="4"/>
        <v>0</v>
      </c>
      <c r="G33" s="68">
        <f t="shared" si="4"/>
        <v>0</v>
      </c>
      <c r="H33" s="68">
        <f t="shared" si="4"/>
        <v>0</v>
      </c>
      <c r="I33" s="68">
        <f t="shared" si="4"/>
        <v>0</v>
      </c>
      <c r="J33" s="68">
        <f t="shared" si="4"/>
        <v>0</v>
      </c>
      <c r="K33" s="68">
        <f t="shared" si="4"/>
        <v>0</v>
      </c>
      <c r="L33" s="44"/>
    </row>
    <row r="34" spans="1:12" ht="9" customHeight="1">
      <c r="A34" s="11"/>
      <c r="C34" s="66"/>
      <c r="D34" s="66"/>
      <c r="E34" s="66"/>
      <c r="F34" s="66"/>
      <c r="G34" s="66"/>
      <c r="H34" s="66"/>
      <c r="I34" s="66"/>
      <c r="J34" s="66"/>
      <c r="K34" s="66"/>
      <c r="L34" s="44"/>
    </row>
    <row r="35" spans="1:12" ht="15.75">
      <c r="A35" s="8" t="s">
        <v>198</v>
      </c>
      <c r="C35" s="70"/>
      <c r="D35" s="70"/>
      <c r="E35" s="70"/>
      <c r="F35" s="70"/>
      <c r="G35" s="67">
        <f>SUM(C35:F35)</f>
        <v>0</v>
      </c>
      <c r="H35" s="70"/>
      <c r="I35" s="70"/>
      <c r="J35" s="70"/>
      <c r="K35" s="70"/>
      <c r="L35" s="44"/>
    </row>
    <row r="36" spans="1:12" ht="9" customHeight="1">
      <c r="A36" s="8"/>
      <c r="C36" s="66"/>
      <c r="D36" s="66"/>
      <c r="E36" s="66"/>
      <c r="F36" s="66"/>
      <c r="G36" s="66"/>
      <c r="H36" s="66"/>
      <c r="I36" s="66"/>
      <c r="J36" s="66"/>
      <c r="K36" s="66"/>
      <c r="L36" s="44"/>
    </row>
    <row r="37" spans="1:12" ht="15.75">
      <c r="A37" s="8" t="s">
        <v>164</v>
      </c>
      <c r="C37" s="68">
        <f>+C33+C35</f>
        <v>0</v>
      </c>
      <c r="D37" s="68">
        <f aca="true" t="shared" si="5" ref="D37:K37">+D33+D35</f>
        <v>0</v>
      </c>
      <c r="E37" s="68">
        <f t="shared" si="5"/>
        <v>0</v>
      </c>
      <c r="F37" s="68">
        <f t="shared" si="5"/>
        <v>0</v>
      </c>
      <c r="G37" s="68">
        <f t="shared" si="5"/>
        <v>0</v>
      </c>
      <c r="H37" s="68">
        <f t="shared" si="5"/>
        <v>0</v>
      </c>
      <c r="I37" s="68">
        <f t="shared" si="5"/>
        <v>0</v>
      </c>
      <c r="J37" s="68">
        <f t="shared" si="5"/>
        <v>0</v>
      </c>
      <c r="K37" s="68">
        <f t="shared" si="5"/>
        <v>0</v>
      </c>
      <c r="L37" s="44"/>
    </row>
    <row r="38" spans="1:12" ht="9" customHeight="1">
      <c r="A38" s="8"/>
      <c r="C38" s="66"/>
      <c r="D38" s="66"/>
      <c r="E38" s="66"/>
      <c r="F38" s="66"/>
      <c r="G38" s="66"/>
      <c r="H38" s="66"/>
      <c r="I38" s="66"/>
      <c r="J38" s="66"/>
      <c r="K38" s="66"/>
      <c r="L38" s="44"/>
    </row>
    <row r="39" spans="1:12" ht="17.25" customHeight="1">
      <c r="A39" s="55" t="s">
        <v>275</v>
      </c>
      <c r="C39" s="70"/>
      <c r="D39" s="70"/>
      <c r="E39" s="70"/>
      <c r="F39" s="70"/>
      <c r="G39" s="67">
        <f>SUM(C39:F39)</f>
        <v>0</v>
      </c>
      <c r="H39" s="70"/>
      <c r="I39" s="70"/>
      <c r="J39" s="70"/>
      <c r="K39" s="70"/>
      <c r="L39" s="44"/>
    </row>
    <row r="40" spans="1:12" ht="9" customHeight="1">
      <c r="A40" s="9"/>
      <c r="C40" s="66"/>
      <c r="D40" s="66"/>
      <c r="E40" s="66"/>
      <c r="F40" s="66"/>
      <c r="G40" s="66"/>
      <c r="H40" s="66"/>
      <c r="I40" s="66"/>
      <c r="J40" s="66"/>
      <c r="K40" s="66"/>
      <c r="L40" s="44"/>
    </row>
    <row r="41" spans="1:12" ht="15.75">
      <c r="A41" s="8" t="s">
        <v>108</v>
      </c>
      <c r="C41" s="68">
        <f>+C33+C39</f>
        <v>0</v>
      </c>
      <c r="D41" s="68">
        <f aca="true" t="shared" si="6" ref="D41:K41">+D33+D39</f>
        <v>0</v>
      </c>
      <c r="E41" s="68">
        <f t="shared" si="6"/>
        <v>0</v>
      </c>
      <c r="F41" s="68">
        <f t="shared" si="6"/>
        <v>0</v>
      </c>
      <c r="G41" s="68">
        <f t="shared" si="6"/>
        <v>0</v>
      </c>
      <c r="H41" s="68">
        <f t="shared" si="6"/>
        <v>0</v>
      </c>
      <c r="I41" s="68">
        <f t="shared" si="6"/>
        <v>0</v>
      </c>
      <c r="J41" s="68">
        <f t="shared" si="6"/>
        <v>0</v>
      </c>
      <c r="K41" s="68">
        <f t="shared" si="6"/>
        <v>0</v>
      </c>
      <c r="L41" s="44"/>
    </row>
    <row r="42" spans="3:11" ht="12.75">
      <c r="C42" s="71"/>
      <c r="D42" s="71"/>
      <c r="E42" s="71"/>
      <c r="F42" s="71"/>
      <c r="G42" s="71"/>
      <c r="H42" s="71"/>
      <c r="I42" s="71"/>
      <c r="J42" s="71"/>
      <c r="K42" s="71"/>
    </row>
    <row r="43" ht="12.75">
      <c r="B43" s="12" t="s">
        <v>23</v>
      </c>
    </row>
    <row r="44" ht="12.75">
      <c r="B44" s="13" t="s">
        <v>24</v>
      </c>
    </row>
    <row r="45" ht="12.75">
      <c r="B45" s="13" t="s">
        <v>24</v>
      </c>
    </row>
    <row r="46" ht="12.75">
      <c r="B46" s="13" t="s">
        <v>24</v>
      </c>
    </row>
  </sheetData>
  <mergeCells count="1">
    <mergeCell ref="C3:F3"/>
  </mergeCells>
  <printOptions horizontalCentered="1"/>
  <pageMargins left="0.3937007874015748" right="0.3937007874015748" top="0.5905511811023623" bottom="0.3937007874015748" header="0.1968503937007874" footer="0"/>
  <pageSetup fitToHeight="3" horizontalDpi="600" verticalDpi="600" orientation="landscape" paperSize="9" scale="90" r:id="rId1"/>
  <headerFooter alignWithMargins="0">
    <oddHeader>&amp;L  &amp;"Times New Roman,Negrita"            IAE
Universidad Austral&amp;R&amp;"Times New Roman,Negrita"NV-N-001-IA-1-s
Anexo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95" zoomScaleNormal="95" workbookViewId="0" topLeftCell="A1">
      <pane xSplit="2" ySplit="4" topLeftCell="C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9" sqref="C9"/>
    </sheetView>
  </sheetViews>
  <sheetFormatPr defaultColWidth="11.421875" defaultRowHeight="12.75"/>
  <cols>
    <col min="1" max="1" width="5.7109375" style="6" customWidth="1"/>
    <col min="2" max="2" width="38.00390625" style="6" customWidth="1"/>
    <col min="3" max="12" width="8.7109375" style="6" customWidth="1"/>
    <col min="13" max="13" width="8.7109375" style="6" bestFit="1" customWidth="1"/>
    <col min="14" max="16384" width="11.421875" style="6" customWidth="1"/>
  </cols>
  <sheetData>
    <row r="1" spans="1:2" ht="19.5">
      <c r="A1" s="36" t="s">
        <v>245</v>
      </c>
      <c r="B1" s="33"/>
    </row>
    <row r="3" spans="1:11" s="7" customFormat="1" ht="14.25">
      <c r="A3" s="29" t="s">
        <v>171</v>
      </c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4"/>
      <c r="H4" s="22"/>
      <c r="I4" s="22"/>
      <c r="J4" s="22"/>
      <c r="K4" s="22"/>
    </row>
    <row r="5" spans="3:11" ht="12.75">
      <c r="C5" s="25"/>
      <c r="D5" s="25"/>
      <c r="E5" s="25"/>
      <c r="F5" s="25"/>
      <c r="G5" s="25"/>
      <c r="H5" s="25"/>
      <c r="I5" s="25"/>
      <c r="J5" s="25"/>
      <c r="K5" s="25"/>
    </row>
    <row r="6" spans="1:12" ht="15.75">
      <c r="A6" s="14" t="s">
        <v>108</v>
      </c>
      <c r="C6" s="66">
        <f>+'1. Cuadro de Resultados'!C41</f>
        <v>0</v>
      </c>
      <c r="D6" s="66">
        <f>+'1. Cuadro de Resultados'!D41</f>
        <v>0</v>
      </c>
      <c r="E6" s="66">
        <f>+'1. Cuadro de Resultados'!E41</f>
        <v>0</v>
      </c>
      <c r="F6" s="66">
        <f>+'1. Cuadro de Resultados'!F41</f>
        <v>0</v>
      </c>
      <c r="G6" s="66">
        <f>+'1. Cuadro de Resultados'!G41</f>
        <v>0</v>
      </c>
      <c r="H6" s="66">
        <f>+'1. Cuadro de Resultados'!H41</f>
        <v>0</v>
      </c>
      <c r="I6" s="66">
        <f>+'1. Cuadro de Resultados'!I41</f>
        <v>0</v>
      </c>
      <c r="J6" s="66">
        <f>+'1. Cuadro de Resultados'!J41</f>
        <v>0</v>
      </c>
      <c r="K6" s="66">
        <f>+'1. Cuadro de Resultados'!K41</f>
        <v>0</v>
      </c>
      <c r="L6" s="71"/>
    </row>
    <row r="7" spans="1:12" ht="13.5">
      <c r="A7" s="15"/>
      <c r="C7" s="66"/>
      <c r="D7" s="66"/>
      <c r="E7" s="66"/>
      <c r="F7" s="66"/>
      <c r="G7" s="66"/>
      <c r="H7" s="66"/>
      <c r="I7" s="66"/>
      <c r="J7" s="66"/>
      <c r="K7" s="66"/>
      <c r="L7" s="71"/>
    </row>
    <row r="8" spans="3:12" ht="12.75">
      <c r="C8" s="66"/>
      <c r="D8" s="66"/>
      <c r="E8" s="66"/>
      <c r="F8" s="66"/>
      <c r="G8" s="66"/>
      <c r="H8" s="66"/>
      <c r="I8" s="66"/>
      <c r="J8" s="66"/>
      <c r="K8" s="66"/>
      <c r="L8" s="71"/>
    </row>
    <row r="9" spans="2:12" ht="12.75">
      <c r="B9" s="16" t="s">
        <v>97</v>
      </c>
      <c r="C9" s="66">
        <f>-'1. Cuadro de Resultados'!C27</f>
        <v>0</v>
      </c>
      <c r="D9" s="66">
        <f>-'1. Cuadro de Resultados'!D27</f>
        <v>0</v>
      </c>
      <c r="E9" s="66">
        <f>-'1. Cuadro de Resultados'!E27</f>
        <v>0</v>
      </c>
      <c r="F9" s="66">
        <f>-'1. Cuadro de Resultados'!F27</f>
        <v>0</v>
      </c>
      <c r="G9" s="66">
        <f>-'1. Cuadro de Resultados'!G27</f>
        <v>0</v>
      </c>
      <c r="H9" s="66">
        <f>-'1. Cuadro de Resultados'!H27</f>
        <v>0</v>
      </c>
      <c r="I9" s="66">
        <f>-'1. Cuadro de Resultados'!I27</f>
        <v>0</v>
      </c>
      <c r="J9" s="66">
        <f>-'1. Cuadro de Resultados'!J27</f>
        <v>0</v>
      </c>
      <c r="K9" s="66">
        <f>-'1. Cuadro de Resultados'!K27</f>
        <v>0</v>
      </c>
      <c r="L9" s="71"/>
    </row>
    <row r="10" spans="2:12" ht="12.75">
      <c r="B10" s="16" t="s">
        <v>169</v>
      </c>
      <c r="C10" s="66">
        <f>-'1. Cuadro de Resultados'!C31</f>
        <v>0</v>
      </c>
      <c r="D10" s="66">
        <f>-'1. Cuadro de Resultados'!D31</f>
        <v>0</v>
      </c>
      <c r="E10" s="66">
        <f>-'1. Cuadro de Resultados'!E31</f>
        <v>0</v>
      </c>
      <c r="F10" s="66">
        <f>-'1. Cuadro de Resultados'!F31</f>
        <v>0</v>
      </c>
      <c r="G10" s="66">
        <f>SUM(C10:F10)</f>
        <v>0</v>
      </c>
      <c r="H10" s="66">
        <f>-'1. Cuadro de Resultados'!H31</f>
        <v>0</v>
      </c>
      <c r="I10" s="66">
        <f>-'1. Cuadro de Resultados'!I31</f>
        <v>0</v>
      </c>
      <c r="J10" s="66">
        <f>-'1. Cuadro de Resultados'!J31</f>
        <v>0</v>
      </c>
      <c r="K10" s="66">
        <f>-'1. Cuadro de Resultados'!K31</f>
        <v>0</v>
      </c>
      <c r="L10" s="71"/>
    </row>
    <row r="11" spans="2:12" ht="12.75">
      <c r="B11" s="16" t="s">
        <v>99</v>
      </c>
      <c r="C11" s="66">
        <f>-'10. Inversiones y depreciac.'!D42/1000</f>
        <v>0</v>
      </c>
      <c r="D11" s="66">
        <f>-'10. Inversiones y depreciac.'!E42/1000</f>
        <v>0</v>
      </c>
      <c r="E11" s="66">
        <f>-'10. Inversiones y depreciac.'!F42/1000</f>
        <v>0</v>
      </c>
      <c r="F11" s="66">
        <f>-'10. Inversiones y depreciac.'!G42/1000</f>
        <v>0</v>
      </c>
      <c r="G11" s="67">
        <f>SUM(C11:F11)</f>
        <v>0</v>
      </c>
      <c r="H11" s="66">
        <f>-'10. Inversiones y depreciac.'!I42/1000</f>
        <v>0</v>
      </c>
      <c r="I11" s="66">
        <f>-'10. Inversiones y depreciac.'!J42/1000</f>
        <v>0</v>
      </c>
      <c r="J11" s="66">
        <f>-'10. Inversiones y depreciac.'!K42/1000</f>
        <v>0</v>
      </c>
      <c r="K11" s="66">
        <f>-'10. Inversiones y depreciac.'!L42/1000</f>
        <v>0</v>
      </c>
      <c r="L11" s="71"/>
    </row>
    <row r="12" spans="2:12" ht="12.75">
      <c r="B12" s="16" t="s">
        <v>258</v>
      </c>
      <c r="C12" s="66">
        <f>-'10. Inversiones y depreciac.'!D76/1000</f>
        <v>0</v>
      </c>
      <c r="D12" s="66">
        <f>-'10. Inversiones y depreciac.'!E76/1000</f>
        <v>0</v>
      </c>
      <c r="E12" s="66">
        <f>-'10. Inversiones y depreciac.'!F76/1000</f>
        <v>0</v>
      </c>
      <c r="F12" s="66">
        <f>-'10. Inversiones y depreciac.'!G76/1000</f>
        <v>0</v>
      </c>
      <c r="G12" s="67">
        <f>SUM(C12:F12)</f>
        <v>0</v>
      </c>
      <c r="H12" s="66">
        <f>-'10. Inversiones y depreciac.'!I76/1000</f>
        <v>0</v>
      </c>
      <c r="I12" s="66">
        <f>-'10. Inversiones y depreciac.'!J76/1000</f>
        <v>0</v>
      </c>
      <c r="J12" s="66">
        <f>-'10. Inversiones y depreciac.'!K76/1000</f>
        <v>0</v>
      </c>
      <c r="K12" s="66">
        <f>-'10. Inversiones y depreciac.'!L76/1000</f>
        <v>0</v>
      </c>
      <c r="L12" s="71"/>
    </row>
    <row r="13" spans="2:12" ht="12.75">
      <c r="B13" s="16" t="s">
        <v>271</v>
      </c>
      <c r="C13" s="66"/>
      <c r="D13" s="66"/>
      <c r="E13" s="66"/>
      <c r="F13" s="66"/>
      <c r="G13" s="66"/>
      <c r="H13" s="66"/>
      <c r="I13" s="66"/>
      <c r="J13" s="66"/>
      <c r="K13" s="66"/>
      <c r="L13" s="72">
        <f>+(SUM(K6:K12)-K9)*(1+C25)/(C26-C25)</f>
        <v>0</v>
      </c>
    </row>
    <row r="14" spans="1:12" ht="15.75">
      <c r="A14" s="14" t="s">
        <v>98</v>
      </c>
      <c r="C14" s="68">
        <f aca="true" t="shared" si="0" ref="C14:K14">SUM(C6:C13)</f>
        <v>0</v>
      </c>
      <c r="D14" s="68">
        <f t="shared" si="0"/>
        <v>0</v>
      </c>
      <c r="E14" s="68">
        <f t="shared" si="0"/>
        <v>0</v>
      </c>
      <c r="F14" s="68">
        <f t="shared" si="0"/>
        <v>0</v>
      </c>
      <c r="G14" s="69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71"/>
    </row>
    <row r="15" spans="1:12" ht="15.75">
      <c r="A15" s="14"/>
      <c r="C15" s="73"/>
      <c r="D15" s="73"/>
      <c r="E15" s="73"/>
      <c r="F15" s="73"/>
      <c r="G15" s="73"/>
      <c r="H15" s="73"/>
      <c r="I15" s="73"/>
      <c r="J15" s="73"/>
      <c r="K15" s="73"/>
      <c r="L15" s="71"/>
    </row>
    <row r="16" spans="1:12" ht="15.75">
      <c r="A16" s="14" t="s">
        <v>170</v>
      </c>
      <c r="C16" s="68">
        <f>+C14</f>
        <v>0</v>
      </c>
      <c r="D16" s="68">
        <f>+C16+D14</f>
        <v>0</v>
      </c>
      <c r="E16" s="68">
        <f aca="true" t="shared" si="1" ref="E16:K16">+D16+E14</f>
        <v>0</v>
      </c>
      <c r="F16" s="68">
        <f t="shared" si="1"/>
        <v>0</v>
      </c>
      <c r="G16" s="69">
        <f>+G14</f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71"/>
    </row>
    <row r="17" spans="3:12" ht="6.75" customHeight="1">
      <c r="C17" s="73"/>
      <c r="D17" s="73"/>
      <c r="E17" s="73"/>
      <c r="F17" s="73"/>
      <c r="G17" s="73"/>
      <c r="H17" s="73"/>
      <c r="I17" s="73"/>
      <c r="J17" s="73"/>
      <c r="K17" s="73"/>
      <c r="L17" s="71"/>
    </row>
    <row r="18" ht="12.75">
      <c r="B18" s="12" t="s">
        <v>23</v>
      </c>
    </row>
    <row r="19" ht="12.75">
      <c r="B19" s="13" t="s">
        <v>24</v>
      </c>
    </row>
    <row r="20" ht="12.75">
      <c r="B20" s="13" t="s">
        <v>24</v>
      </c>
    </row>
    <row r="21" ht="12.75">
      <c r="B21" s="13" t="s">
        <v>24</v>
      </c>
    </row>
    <row r="22" ht="12.75">
      <c r="B22" s="13"/>
    </row>
    <row r="23" spans="6:12" ht="12.75">
      <c r="F23" s="40" t="s">
        <v>246</v>
      </c>
      <c r="G23" s="7" t="s">
        <v>237</v>
      </c>
      <c r="H23" s="7" t="s">
        <v>238</v>
      </c>
      <c r="I23" s="7" t="s">
        <v>239</v>
      </c>
      <c r="J23" s="7" t="s">
        <v>240</v>
      </c>
      <c r="K23" s="7" t="s">
        <v>241</v>
      </c>
      <c r="L23" s="7" t="s">
        <v>273</v>
      </c>
    </row>
    <row r="24" spans="1:12" ht="15.75">
      <c r="A24" s="14" t="s">
        <v>236</v>
      </c>
      <c r="C24" s="7"/>
      <c r="D24" s="7"/>
      <c r="F24" s="68">
        <f>(-'10. Inversiones y depreciac.'!C42-'10. Inversiones y depreciac.'!C74)/1000-'10. Inversiones y depreciac.'!C76/1000</f>
        <v>0</v>
      </c>
      <c r="G24" s="68">
        <f>+G14</f>
        <v>0</v>
      </c>
      <c r="H24" s="68">
        <f>+H14</f>
        <v>0</v>
      </c>
      <c r="I24" s="68">
        <f>+I14</f>
        <v>0</v>
      </c>
      <c r="J24" s="68">
        <f>+J14</f>
        <v>0</v>
      </c>
      <c r="K24" s="68">
        <f>+K14</f>
        <v>0</v>
      </c>
      <c r="L24" s="68">
        <f>+L13</f>
        <v>0</v>
      </c>
    </row>
    <row r="25" spans="1:12" ht="15.75">
      <c r="A25" s="14" t="s">
        <v>272</v>
      </c>
      <c r="C25" s="92">
        <v>0.05</v>
      </c>
      <c r="D25" s="92"/>
      <c r="F25" s="51"/>
      <c r="G25" s="51"/>
      <c r="H25" s="51"/>
      <c r="I25" s="51"/>
      <c r="J25" s="51"/>
      <c r="K25" s="51"/>
      <c r="L25" s="44"/>
    </row>
    <row r="26" spans="1:13" ht="15.75">
      <c r="A26" s="14" t="s">
        <v>243</v>
      </c>
      <c r="C26" s="92">
        <v>0.4</v>
      </c>
      <c r="D26" s="92"/>
      <c r="F26" s="44"/>
      <c r="G26" s="53"/>
      <c r="M26" s="53"/>
    </row>
    <row r="27" spans="1:6" ht="15.75">
      <c r="A27" s="14" t="s">
        <v>242</v>
      </c>
      <c r="B27" s="39"/>
      <c r="C27" s="93">
        <f>+NPV(C26,G24:L24)+F24</f>
        <v>0</v>
      </c>
      <c r="D27" s="93"/>
      <c r="F27" s="53"/>
    </row>
    <row r="28" spans="1:4" ht="15.75">
      <c r="A28" s="14" t="s">
        <v>234</v>
      </c>
      <c r="C28" s="94" t="e">
        <f>+IRR(F24:L24)</f>
        <v>#NUM!</v>
      </c>
      <c r="D28" s="95"/>
    </row>
    <row r="29" spans="1:4" ht="15.75">
      <c r="A29" s="14" t="s">
        <v>244</v>
      </c>
      <c r="C29" s="90" t="str">
        <f>+IF(F24+G24&gt;0,1,IF(F24+G24+H24&gt;0,2,IF(F24+G24+H24+I24&gt;0,3,IF(F24+G24+H24+I24+J24&gt;0,4,IF(F24+G24+H24+I24+J24&gt;0,5,"+ de 5")))))</f>
        <v>+ de 5</v>
      </c>
      <c r="D29" s="90"/>
    </row>
  </sheetData>
  <mergeCells count="6">
    <mergeCell ref="C29:D29"/>
    <mergeCell ref="C3:F3"/>
    <mergeCell ref="C26:D26"/>
    <mergeCell ref="C27:D27"/>
    <mergeCell ref="C28:D28"/>
    <mergeCell ref="C25:D25"/>
  </mergeCells>
  <printOptions horizontalCentered="1"/>
  <pageMargins left="0.3937007874015748" right="0.3937007874015748" top="0.7874015748031497" bottom="0.7874015748031497" header="0.3937007874015748" footer="0"/>
  <pageSetup fitToHeight="3" fitToWidth="1" horizontalDpi="600" verticalDpi="600" orientation="landscape" paperSize="9" r:id="rId1"/>
  <headerFooter alignWithMargins="0">
    <oddHeader>&amp;L&amp;"Times New Roman,Negrita"              IAE
Universidad Austral&amp;R&amp;"Times New Roman,Negrita"NV-N-001-IA-1-s
Anexo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95" zoomScaleNormal="95" workbookViewId="0" topLeftCell="A1">
      <pane xSplit="2" ySplit="4" topLeftCell="C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16" sqref="C16"/>
    </sheetView>
  </sheetViews>
  <sheetFormatPr defaultColWidth="11.421875" defaultRowHeight="12.75"/>
  <cols>
    <col min="1" max="1" width="5.7109375" style="6" customWidth="1"/>
    <col min="2" max="2" width="29.28125" style="6" customWidth="1"/>
    <col min="3" max="11" width="8.7109375" style="6" customWidth="1"/>
    <col min="12" max="16384" width="11.421875" style="6" customWidth="1"/>
  </cols>
  <sheetData>
    <row r="1" spans="1:3" ht="19.5">
      <c r="A1" s="36" t="s">
        <v>0</v>
      </c>
      <c r="B1" s="33"/>
      <c r="C1" s="33"/>
    </row>
    <row r="3" spans="2:11" s="7" customFormat="1" ht="12.75">
      <c r="B3" s="6"/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2"/>
      <c r="H4" s="22"/>
      <c r="I4" s="22"/>
      <c r="J4" s="22"/>
      <c r="K4" s="22"/>
    </row>
    <row r="5" ht="12.75">
      <c r="A5" s="17" t="s">
        <v>11</v>
      </c>
    </row>
    <row r="7" ht="12.75">
      <c r="A7" s="18" t="s">
        <v>17</v>
      </c>
    </row>
    <row r="8" ht="13.5">
      <c r="A8" s="15" t="s">
        <v>6</v>
      </c>
    </row>
    <row r="9" spans="2:11" ht="12.75">
      <c r="B9" s="6" t="s">
        <v>8</v>
      </c>
      <c r="C9" s="30"/>
      <c r="D9" s="30"/>
      <c r="E9" s="30"/>
      <c r="F9" s="30"/>
      <c r="G9" s="33">
        <f>SUM(C9:F9)</f>
        <v>0</v>
      </c>
      <c r="H9" s="30"/>
      <c r="I9" s="30"/>
      <c r="J9" s="30"/>
      <c r="K9" s="30"/>
    </row>
    <row r="10" spans="2:11" ht="12.75">
      <c r="B10" s="6" t="s">
        <v>9</v>
      </c>
      <c r="C10" s="60"/>
      <c r="D10" s="60"/>
      <c r="E10" s="60"/>
      <c r="F10" s="60"/>
      <c r="G10" s="61" t="e">
        <f>+G11/G9</f>
        <v>#DIV/0!</v>
      </c>
      <c r="H10" s="60"/>
      <c r="I10" s="60"/>
      <c r="J10" s="60"/>
      <c r="K10" s="60"/>
    </row>
    <row r="11" spans="2:11" ht="12.75">
      <c r="B11" s="10" t="s">
        <v>7</v>
      </c>
      <c r="C11" s="10">
        <f>+C9*C10</f>
        <v>0</v>
      </c>
      <c r="D11" s="10">
        <f aca="true" t="shared" si="0" ref="D11:K11">+D9*D10</f>
        <v>0</v>
      </c>
      <c r="E11" s="10">
        <f t="shared" si="0"/>
        <v>0</v>
      </c>
      <c r="F11" s="10">
        <f t="shared" si="0"/>
        <v>0</v>
      </c>
      <c r="G11" s="10">
        <f>SUM(C11:F11)</f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</row>
    <row r="12" ht="12.75">
      <c r="G12" s="62"/>
    </row>
    <row r="13" ht="13.5">
      <c r="A13" s="15" t="s">
        <v>10</v>
      </c>
    </row>
    <row r="14" spans="2:11" ht="12.75">
      <c r="B14" s="6" t="s">
        <v>8</v>
      </c>
      <c r="C14" s="30"/>
      <c r="D14" s="30"/>
      <c r="E14" s="30"/>
      <c r="F14" s="30"/>
      <c r="G14" s="33">
        <f>SUM(C14:F14)</f>
        <v>0</v>
      </c>
      <c r="H14" s="30"/>
      <c r="I14" s="30"/>
      <c r="J14" s="30"/>
      <c r="K14" s="30"/>
    </row>
    <row r="15" spans="2:11" ht="12.75">
      <c r="B15" s="6" t="s">
        <v>9</v>
      </c>
      <c r="C15" s="60"/>
      <c r="D15" s="60"/>
      <c r="E15" s="60"/>
      <c r="F15" s="60"/>
      <c r="G15" s="61" t="e">
        <f>+G16/G14</f>
        <v>#DIV/0!</v>
      </c>
      <c r="H15" s="60"/>
      <c r="I15" s="60"/>
      <c r="J15" s="60"/>
      <c r="K15" s="60"/>
    </row>
    <row r="16" spans="2:11" ht="12.75">
      <c r="B16" s="10" t="s">
        <v>7</v>
      </c>
      <c r="C16" s="10">
        <f aca="true" t="shared" si="1" ref="C16:K16">+C14*C15</f>
        <v>0</v>
      </c>
      <c r="D16" s="10">
        <f t="shared" si="1"/>
        <v>0</v>
      </c>
      <c r="E16" s="10">
        <f t="shared" si="1"/>
        <v>0</v>
      </c>
      <c r="F16" s="10">
        <f t="shared" si="1"/>
        <v>0</v>
      </c>
      <c r="G16" s="10">
        <f>SUM(C16:F16)</f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</row>
    <row r="19" ht="12.75">
      <c r="A19" s="18" t="s">
        <v>18</v>
      </c>
    </row>
    <row r="20" ht="13.5">
      <c r="A20" s="15" t="s">
        <v>6</v>
      </c>
    </row>
    <row r="21" spans="2:11" ht="12.75">
      <c r="B21" s="6" t="s">
        <v>8</v>
      </c>
      <c r="C21" s="30"/>
      <c r="D21" s="30"/>
      <c r="E21" s="30"/>
      <c r="F21" s="30"/>
      <c r="G21" s="33">
        <f>SUM(C21:F21)</f>
        <v>0</v>
      </c>
      <c r="H21" s="30"/>
      <c r="I21" s="30"/>
      <c r="J21" s="30"/>
      <c r="K21" s="30"/>
    </row>
    <row r="22" spans="2:11" ht="12.75">
      <c r="B22" s="6" t="s">
        <v>9</v>
      </c>
      <c r="C22" s="60"/>
      <c r="D22" s="60"/>
      <c r="E22" s="60"/>
      <c r="F22" s="60"/>
      <c r="G22" s="61" t="e">
        <f>+G23/G21</f>
        <v>#DIV/0!</v>
      </c>
      <c r="H22" s="60"/>
      <c r="I22" s="60"/>
      <c r="J22" s="60"/>
      <c r="K22" s="60"/>
    </row>
    <row r="23" spans="2:11" ht="12.75">
      <c r="B23" s="10" t="s">
        <v>7</v>
      </c>
      <c r="C23" s="10">
        <f aca="true" t="shared" si="2" ref="C23:K23">+C21*C22</f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>SUM(C23:F23)</f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</row>
    <row r="25" ht="13.5">
      <c r="A25" s="15" t="s">
        <v>10</v>
      </c>
    </row>
    <row r="26" spans="2:11" ht="12.75">
      <c r="B26" s="6" t="s">
        <v>8</v>
      </c>
      <c r="C26" s="30"/>
      <c r="D26" s="30"/>
      <c r="E26" s="30"/>
      <c r="F26" s="30"/>
      <c r="G26" s="33">
        <f>SUM(C26:F26)</f>
        <v>0</v>
      </c>
      <c r="H26" s="30"/>
      <c r="I26" s="30"/>
      <c r="J26" s="30"/>
      <c r="K26" s="30"/>
    </row>
    <row r="27" spans="2:11" ht="12.75">
      <c r="B27" s="6" t="s">
        <v>9</v>
      </c>
      <c r="C27" s="60"/>
      <c r="D27" s="60"/>
      <c r="E27" s="60"/>
      <c r="F27" s="60"/>
      <c r="G27" s="61" t="e">
        <f>+G28/G26</f>
        <v>#DIV/0!</v>
      </c>
      <c r="H27" s="60"/>
      <c r="I27" s="60"/>
      <c r="J27" s="60"/>
      <c r="K27" s="60"/>
    </row>
    <row r="28" spans="2:11" ht="12.75">
      <c r="B28" s="10" t="s">
        <v>7</v>
      </c>
      <c r="C28" s="10">
        <f aca="true" t="shared" si="3" ref="C28:K28">+C26*C27</f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>SUM(C28:F28)</f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</row>
    <row r="31" ht="12.75">
      <c r="B31" s="12" t="s">
        <v>23</v>
      </c>
    </row>
    <row r="32" ht="12.75">
      <c r="B32" s="13" t="s">
        <v>24</v>
      </c>
    </row>
    <row r="33" ht="12.75">
      <c r="B33" s="13" t="s">
        <v>24</v>
      </c>
    </row>
    <row r="34" ht="12.75">
      <c r="B34" s="13" t="s">
        <v>24</v>
      </c>
    </row>
    <row r="35" ht="12.75">
      <c r="B35" s="13"/>
    </row>
  </sheetData>
  <mergeCells count="1">
    <mergeCell ref="C3:F3"/>
  </mergeCells>
  <printOptions horizontalCentered="1"/>
  <pageMargins left="0.3937007874015748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&amp;L&amp;"Times New Roman,Negrita"              IAE
Universidad Austral&amp;R&amp;"Times New Roman,Negrita"NV-N-001-IA-1-s
Anexo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zoomScale="95" zoomScaleNormal="95" workbookViewId="0" topLeftCell="A1">
      <pane xSplit="2" ySplit="4" topLeftCell="C71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82" sqref="C82"/>
    </sheetView>
  </sheetViews>
  <sheetFormatPr defaultColWidth="11.421875" defaultRowHeight="12.75"/>
  <cols>
    <col min="1" max="1" width="5.7109375" style="6" customWidth="1"/>
    <col min="2" max="2" width="35.7109375" style="6" customWidth="1"/>
    <col min="3" max="10" width="9.7109375" style="6" bestFit="1" customWidth="1"/>
    <col min="11" max="11" width="11.140625" style="6" bestFit="1" customWidth="1"/>
    <col min="12" max="16384" width="11.421875" style="6" customWidth="1"/>
  </cols>
  <sheetData>
    <row r="1" spans="1:2" ht="19.5">
      <c r="A1" s="36" t="s">
        <v>216</v>
      </c>
      <c r="B1" s="33"/>
    </row>
    <row r="3" spans="3:11" s="7" customFormat="1" ht="12.75"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4"/>
      <c r="H4" s="24"/>
      <c r="I4" s="24"/>
      <c r="J4" s="24"/>
      <c r="K4" s="24"/>
    </row>
    <row r="5" ht="12.75">
      <c r="A5" s="17" t="s">
        <v>16</v>
      </c>
    </row>
    <row r="6" ht="12.75">
      <c r="A6" s="17"/>
    </row>
    <row r="7" ht="13.5">
      <c r="A7" s="15" t="s">
        <v>17</v>
      </c>
    </row>
    <row r="8" spans="2:11" ht="12.75">
      <c r="B8" s="6" t="s">
        <v>6</v>
      </c>
      <c r="C8" s="6">
        <f>+'3. Volumen'!C11</f>
        <v>0</v>
      </c>
      <c r="D8" s="6">
        <f>+'3. Volumen'!D11</f>
        <v>0</v>
      </c>
      <c r="E8" s="6">
        <f>+'3. Volumen'!E11</f>
        <v>0</v>
      </c>
      <c r="F8" s="6">
        <f>+'3. Volumen'!F11</f>
        <v>0</v>
      </c>
      <c r="G8" s="6">
        <f>+'3. Volumen'!G11</f>
        <v>0</v>
      </c>
      <c r="H8" s="6">
        <f>+'3. Volumen'!H11</f>
        <v>0</v>
      </c>
      <c r="I8" s="6">
        <f>+'3. Volumen'!I11</f>
        <v>0</v>
      </c>
      <c r="J8" s="6">
        <f>+'3. Volumen'!J11</f>
        <v>0</v>
      </c>
      <c r="K8" s="6">
        <f>+'3. Volumen'!K11</f>
        <v>0</v>
      </c>
    </row>
    <row r="9" spans="2:11" ht="12.75">
      <c r="B9" s="6" t="s">
        <v>10</v>
      </c>
      <c r="C9" s="6">
        <f>+'3. Volumen'!C16</f>
        <v>0</v>
      </c>
      <c r="D9" s="6">
        <f>+'3. Volumen'!D16</f>
        <v>0</v>
      </c>
      <c r="E9" s="6">
        <f>+'3. Volumen'!E16</f>
        <v>0</v>
      </c>
      <c r="F9" s="6">
        <f>+'3. Volumen'!F16</f>
        <v>0</v>
      </c>
      <c r="G9" s="6">
        <f>+'3. Volumen'!G16</f>
        <v>0</v>
      </c>
      <c r="H9" s="6">
        <f>+'3. Volumen'!H16</f>
        <v>0</v>
      </c>
      <c r="I9" s="6">
        <f>+'3. Volumen'!I16</f>
        <v>0</v>
      </c>
      <c r="J9" s="6">
        <f>+'3. Volumen'!J16</f>
        <v>0</v>
      </c>
      <c r="K9" s="6">
        <f>+'3. Volumen'!K16</f>
        <v>0</v>
      </c>
    </row>
    <row r="11" ht="13.5">
      <c r="A11" s="15" t="s">
        <v>19</v>
      </c>
    </row>
    <row r="12" spans="2:11" ht="12.75">
      <c r="B12" s="6" t="s">
        <v>6</v>
      </c>
      <c r="C12" s="6">
        <f>+'3. Volumen'!C23</f>
        <v>0</v>
      </c>
      <c r="D12" s="6">
        <f>+'3. Volumen'!D23</f>
        <v>0</v>
      </c>
      <c r="E12" s="6">
        <f>+'3. Volumen'!E23</f>
        <v>0</v>
      </c>
      <c r="F12" s="6">
        <f>+'3. Volumen'!F23</f>
        <v>0</v>
      </c>
      <c r="G12" s="6">
        <f>+'3. Volumen'!G23</f>
        <v>0</v>
      </c>
      <c r="H12" s="6">
        <f>+'3. Volumen'!H23</f>
        <v>0</v>
      </c>
      <c r="I12" s="6">
        <f>+'3. Volumen'!I23</f>
        <v>0</v>
      </c>
      <c r="J12" s="6">
        <f>+'3. Volumen'!J23</f>
        <v>0</v>
      </c>
      <c r="K12" s="6">
        <f>+'3. Volumen'!K23</f>
        <v>0</v>
      </c>
    </row>
    <row r="13" spans="2:11" ht="12.75">
      <c r="B13" s="6" t="s">
        <v>10</v>
      </c>
      <c r="C13" s="6">
        <f>+'3. Volumen'!C28</f>
        <v>0</v>
      </c>
      <c r="D13" s="6">
        <f>+'3. Volumen'!D28</f>
        <v>0</v>
      </c>
      <c r="E13" s="6">
        <f>+'3. Volumen'!E28</f>
        <v>0</v>
      </c>
      <c r="F13" s="6">
        <f>+'3. Volumen'!F28</f>
        <v>0</v>
      </c>
      <c r="G13" s="6">
        <f>+'3. Volumen'!G28</f>
        <v>0</v>
      </c>
      <c r="H13" s="6">
        <f>+'3. Volumen'!H28</f>
        <v>0</v>
      </c>
      <c r="I13" s="6">
        <f>+'3. Volumen'!I28</f>
        <v>0</v>
      </c>
      <c r="J13" s="6">
        <f>+'3. Volumen'!J28</f>
        <v>0</v>
      </c>
      <c r="K13" s="6">
        <f>+'3. Volumen'!K28</f>
        <v>0</v>
      </c>
    </row>
    <row r="16" ht="12.75">
      <c r="A16" s="17" t="s">
        <v>172</v>
      </c>
    </row>
    <row r="18" ht="12.75">
      <c r="A18" s="18" t="s">
        <v>17</v>
      </c>
    </row>
    <row r="19" ht="13.5">
      <c r="A19" s="15" t="s">
        <v>6</v>
      </c>
    </row>
    <row r="20" spans="1:11" ht="13.5">
      <c r="A20" s="15"/>
      <c r="B20" s="6" t="s">
        <v>12</v>
      </c>
      <c r="C20" s="74"/>
      <c r="D20" s="74"/>
      <c r="E20" s="74"/>
      <c r="F20" s="74"/>
      <c r="G20" s="75" t="e">
        <f>AVERAGE(C20:F20)</f>
        <v>#DIV/0!</v>
      </c>
      <c r="H20" s="74"/>
      <c r="I20" s="74"/>
      <c r="J20" s="74"/>
      <c r="K20" s="74"/>
    </row>
    <row r="21" spans="1:11" ht="13.5">
      <c r="A21" s="15"/>
      <c r="B21" s="6" t="s">
        <v>13</v>
      </c>
      <c r="C21" s="74"/>
      <c r="D21" s="74"/>
      <c r="E21" s="74"/>
      <c r="F21" s="74"/>
      <c r="G21" s="75" t="e">
        <f>AVERAGE(C21:F21)</f>
        <v>#DIV/0!</v>
      </c>
      <c r="H21" s="74"/>
      <c r="I21" s="74"/>
      <c r="J21" s="74"/>
      <c r="K21" s="74"/>
    </row>
    <row r="22" spans="1:11" ht="13.5">
      <c r="A22" s="15"/>
      <c r="B22" s="6" t="s">
        <v>199</v>
      </c>
      <c r="C22" s="74"/>
      <c r="D22" s="74"/>
      <c r="E22" s="74"/>
      <c r="F22" s="74"/>
      <c r="G22" s="75" t="e">
        <f>AVERAGE(C22:F22)</f>
        <v>#DIV/0!</v>
      </c>
      <c r="H22" s="74"/>
      <c r="I22" s="74"/>
      <c r="J22" s="74"/>
      <c r="K22" s="74"/>
    </row>
    <row r="23" spans="1:11" ht="13.5">
      <c r="A23" s="15"/>
      <c r="B23" s="6" t="s">
        <v>200</v>
      </c>
      <c r="C23" s="74"/>
      <c r="D23" s="74"/>
      <c r="E23" s="74"/>
      <c r="F23" s="74"/>
      <c r="G23" s="75" t="e">
        <f>AVERAGE(C23:F23)</f>
        <v>#DIV/0!</v>
      </c>
      <c r="H23" s="74"/>
      <c r="I23" s="74"/>
      <c r="J23" s="74"/>
      <c r="K23" s="74"/>
    </row>
    <row r="24" spans="2:11" ht="12.75">
      <c r="B24" s="10" t="s">
        <v>14</v>
      </c>
      <c r="C24" s="76">
        <f>SUM(C20:C23)</f>
        <v>0</v>
      </c>
      <c r="D24" s="76">
        <f>SUM(D20:D23)</f>
        <v>0</v>
      </c>
      <c r="E24" s="76">
        <f aca="true" t="shared" si="0" ref="E24:K24">SUM(E20:E23)</f>
        <v>0</v>
      </c>
      <c r="F24" s="76">
        <f t="shared" si="0"/>
        <v>0</v>
      </c>
      <c r="G24" s="76" t="e">
        <f t="shared" si="0"/>
        <v>#DIV/0!</v>
      </c>
      <c r="H24" s="76">
        <f t="shared" si="0"/>
        <v>0</v>
      </c>
      <c r="I24" s="76">
        <f t="shared" si="0"/>
        <v>0</v>
      </c>
      <c r="J24" s="76">
        <f t="shared" si="0"/>
        <v>0</v>
      </c>
      <c r="K24" s="76">
        <f t="shared" si="0"/>
        <v>0</v>
      </c>
    </row>
    <row r="26" ht="13.5">
      <c r="A26" s="15" t="s">
        <v>10</v>
      </c>
    </row>
    <row r="27" spans="1:11" ht="13.5">
      <c r="A27" s="15"/>
      <c r="B27" s="6" t="s">
        <v>12</v>
      </c>
      <c r="C27" s="74"/>
      <c r="D27" s="74"/>
      <c r="E27" s="74"/>
      <c r="F27" s="74"/>
      <c r="G27" s="75" t="e">
        <f>AVERAGE(C27:F27)</f>
        <v>#DIV/0!</v>
      </c>
      <c r="H27" s="74"/>
      <c r="I27" s="74"/>
      <c r="J27" s="74"/>
      <c r="K27" s="74"/>
    </row>
    <row r="28" spans="1:11" ht="13.5">
      <c r="A28" s="15"/>
      <c r="B28" s="6" t="s">
        <v>13</v>
      </c>
      <c r="C28" s="74"/>
      <c r="D28" s="74"/>
      <c r="E28" s="74"/>
      <c r="F28" s="74"/>
      <c r="G28" s="75" t="e">
        <f>AVERAGE(C28:F28)</f>
        <v>#DIV/0!</v>
      </c>
      <c r="H28" s="74"/>
      <c r="I28" s="74"/>
      <c r="J28" s="74"/>
      <c r="K28" s="74"/>
    </row>
    <row r="29" spans="1:11" ht="13.5">
      <c r="A29" s="15"/>
      <c r="B29" s="6" t="s">
        <v>199</v>
      </c>
      <c r="C29" s="74"/>
      <c r="D29" s="74"/>
      <c r="E29" s="74"/>
      <c r="F29" s="74"/>
      <c r="G29" s="75" t="e">
        <f>AVERAGE(C29:F29)</f>
        <v>#DIV/0!</v>
      </c>
      <c r="H29" s="74"/>
      <c r="I29" s="74"/>
      <c r="J29" s="74"/>
      <c r="K29" s="74"/>
    </row>
    <row r="30" spans="1:11" ht="13.5">
      <c r="A30" s="15"/>
      <c r="B30" s="6" t="s">
        <v>200</v>
      </c>
      <c r="C30" s="74"/>
      <c r="D30" s="74"/>
      <c r="E30" s="74"/>
      <c r="F30" s="74"/>
      <c r="G30" s="75" t="e">
        <f>AVERAGE(C30:F30)</f>
        <v>#DIV/0!</v>
      </c>
      <c r="H30" s="74"/>
      <c r="I30" s="74"/>
      <c r="J30" s="74"/>
      <c r="K30" s="74"/>
    </row>
    <row r="31" spans="2:11" ht="12.75">
      <c r="B31" s="10" t="s">
        <v>14</v>
      </c>
      <c r="C31" s="76">
        <f aca="true" t="shared" si="1" ref="C31:K31">SUM(C27:C30)</f>
        <v>0</v>
      </c>
      <c r="D31" s="76">
        <f t="shared" si="1"/>
        <v>0</v>
      </c>
      <c r="E31" s="76">
        <f t="shared" si="1"/>
        <v>0</v>
      </c>
      <c r="F31" s="76">
        <f t="shared" si="1"/>
        <v>0</v>
      </c>
      <c r="G31" s="76" t="e">
        <f t="shared" si="1"/>
        <v>#DIV/0!</v>
      </c>
      <c r="H31" s="76">
        <f t="shared" si="1"/>
        <v>0</v>
      </c>
      <c r="I31" s="76">
        <f t="shared" si="1"/>
        <v>0</v>
      </c>
      <c r="J31" s="76">
        <f t="shared" si="1"/>
        <v>0</v>
      </c>
      <c r="K31" s="76">
        <f t="shared" si="1"/>
        <v>0</v>
      </c>
    </row>
    <row r="33" ht="12.75">
      <c r="A33" s="18" t="s">
        <v>19</v>
      </c>
    </row>
    <row r="34" ht="13.5">
      <c r="A34" s="15" t="s">
        <v>6</v>
      </c>
    </row>
    <row r="35" spans="1:11" ht="13.5">
      <c r="A35" s="15"/>
      <c r="B35" s="6" t="s">
        <v>12</v>
      </c>
      <c r="C35" s="74"/>
      <c r="D35" s="74"/>
      <c r="E35" s="74"/>
      <c r="F35" s="74"/>
      <c r="G35" s="75" t="e">
        <f>AVERAGE(C35:F35)</f>
        <v>#DIV/0!</v>
      </c>
      <c r="H35" s="74"/>
      <c r="I35" s="74"/>
      <c r="J35" s="74"/>
      <c r="K35" s="74"/>
    </row>
    <row r="36" spans="1:11" ht="13.5">
      <c r="A36" s="15"/>
      <c r="B36" s="6" t="s">
        <v>199</v>
      </c>
      <c r="C36" s="74"/>
      <c r="D36" s="74"/>
      <c r="E36" s="74"/>
      <c r="F36" s="74"/>
      <c r="G36" s="75" t="e">
        <f>AVERAGE(C36:F36)</f>
        <v>#DIV/0!</v>
      </c>
      <c r="H36" s="74"/>
      <c r="I36" s="74"/>
      <c r="J36" s="74"/>
      <c r="K36" s="74"/>
    </row>
    <row r="37" spans="1:11" ht="13.5">
      <c r="A37" s="15"/>
      <c r="B37" s="6" t="s">
        <v>200</v>
      </c>
      <c r="C37" s="74"/>
      <c r="D37" s="74"/>
      <c r="E37" s="74"/>
      <c r="F37" s="74"/>
      <c r="G37" s="75" t="e">
        <f>AVERAGE(C37:F37)</f>
        <v>#DIV/0!</v>
      </c>
      <c r="H37" s="74"/>
      <c r="I37" s="74"/>
      <c r="J37" s="74"/>
      <c r="K37" s="74"/>
    </row>
    <row r="38" spans="2:11" ht="12.75">
      <c r="B38" s="10" t="s">
        <v>14</v>
      </c>
      <c r="C38" s="76">
        <f>SUM(C35:C37)</f>
        <v>0</v>
      </c>
      <c r="D38" s="76">
        <f aca="true" t="shared" si="2" ref="D38:K38">SUM(D35:D37)</f>
        <v>0</v>
      </c>
      <c r="E38" s="76">
        <f t="shared" si="2"/>
        <v>0</v>
      </c>
      <c r="F38" s="76">
        <f t="shared" si="2"/>
        <v>0</v>
      </c>
      <c r="G38" s="76" t="e">
        <f t="shared" si="2"/>
        <v>#DIV/0!</v>
      </c>
      <c r="H38" s="76">
        <f t="shared" si="2"/>
        <v>0</v>
      </c>
      <c r="I38" s="76">
        <f t="shared" si="2"/>
        <v>0</v>
      </c>
      <c r="J38" s="76">
        <f t="shared" si="2"/>
        <v>0</v>
      </c>
      <c r="K38" s="76">
        <f t="shared" si="2"/>
        <v>0</v>
      </c>
    </row>
    <row r="39" spans="3:11" ht="12.75"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3.5">
      <c r="A40" s="15" t="s">
        <v>10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3.5">
      <c r="A41" s="15"/>
      <c r="B41" s="6" t="s">
        <v>12</v>
      </c>
      <c r="C41" s="74"/>
      <c r="D41" s="74"/>
      <c r="E41" s="74"/>
      <c r="F41" s="74"/>
      <c r="G41" s="75" t="e">
        <f>AVERAGE(C41:F41)</f>
        <v>#DIV/0!</v>
      </c>
      <c r="H41" s="74"/>
      <c r="I41" s="74"/>
      <c r="J41" s="74"/>
      <c r="K41" s="74"/>
    </row>
    <row r="42" spans="1:11" ht="13.5">
      <c r="A42" s="15"/>
      <c r="B42" s="6" t="s">
        <v>199</v>
      </c>
      <c r="C42" s="74"/>
      <c r="D42" s="74"/>
      <c r="E42" s="74"/>
      <c r="F42" s="74"/>
      <c r="G42" s="75" t="e">
        <f>AVERAGE(C42:F42)</f>
        <v>#DIV/0!</v>
      </c>
      <c r="H42" s="74"/>
      <c r="I42" s="74"/>
      <c r="J42" s="74"/>
      <c r="K42" s="74"/>
    </row>
    <row r="43" spans="1:11" ht="13.5">
      <c r="A43" s="15"/>
      <c r="B43" s="6" t="s">
        <v>200</v>
      </c>
      <c r="C43" s="74"/>
      <c r="D43" s="74"/>
      <c r="E43" s="74"/>
      <c r="F43" s="74"/>
      <c r="G43" s="75" t="e">
        <f>AVERAGE(C43:F43)</f>
        <v>#DIV/0!</v>
      </c>
      <c r="H43" s="74"/>
      <c r="I43" s="74"/>
      <c r="J43" s="74"/>
      <c r="K43" s="74"/>
    </row>
    <row r="44" spans="2:11" ht="12.75">
      <c r="B44" s="10" t="s">
        <v>14</v>
      </c>
      <c r="C44" s="76">
        <f aca="true" t="shared" si="3" ref="C44:K44">SUM(C41:C43)</f>
        <v>0</v>
      </c>
      <c r="D44" s="76">
        <f t="shared" si="3"/>
        <v>0</v>
      </c>
      <c r="E44" s="76">
        <f t="shared" si="3"/>
        <v>0</v>
      </c>
      <c r="F44" s="76">
        <f t="shared" si="3"/>
        <v>0</v>
      </c>
      <c r="G44" s="76" t="e">
        <f t="shared" si="3"/>
        <v>#DIV/0!</v>
      </c>
      <c r="H44" s="76">
        <f t="shared" si="3"/>
        <v>0</v>
      </c>
      <c r="I44" s="76">
        <f t="shared" si="3"/>
        <v>0</v>
      </c>
      <c r="J44" s="76">
        <f t="shared" si="3"/>
        <v>0</v>
      </c>
      <c r="K44" s="76">
        <f t="shared" si="3"/>
        <v>0</v>
      </c>
    </row>
    <row r="47" ht="12.75">
      <c r="A47" s="17" t="s">
        <v>221</v>
      </c>
    </row>
    <row r="49" ht="12.75">
      <c r="A49" s="18" t="s">
        <v>17</v>
      </c>
    </row>
    <row r="50" ht="13.5">
      <c r="A50" s="15" t="s">
        <v>6</v>
      </c>
    </row>
    <row r="51" spans="1:11" ht="13.5">
      <c r="A51" s="15"/>
      <c r="B51" s="6" t="s">
        <v>109</v>
      </c>
      <c r="C51" s="71">
        <f>+C$8*C20</f>
        <v>0</v>
      </c>
      <c r="D51" s="71">
        <f aca="true" t="shared" si="4" ref="D51:K51">+D$8*D20</f>
        <v>0</v>
      </c>
      <c r="E51" s="71">
        <f t="shared" si="4"/>
        <v>0</v>
      </c>
      <c r="F51" s="71">
        <f t="shared" si="4"/>
        <v>0</v>
      </c>
      <c r="G51" s="71" t="e">
        <f t="shared" si="4"/>
        <v>#DIV/0!</v>
      </c>
      <c r="H51" s="71">
        <f t="shared" si="4"/>
        <v>0</v>
      </c>
      <c r="I51" s="71">
        <f t="shared" si="4"/>
        <v>0</v>
      </c>
      <c r="J51" s="71">
        <f t="shared" si="4"/>
        <v>0</v>
      </c>
      <c r="K51" s="71">
        <f t="shared" si="4"/>
        <v>0</v>
      </c>
    </row>
    <row r="52" spans="1:11" ht="13.5">
      <c r="A52" s="15"/>
      <c r="B52" s="6" t="s">
        <v>13</v>
      </c>
      <c r="C52" s="71">
        <f>+C$8*C21</f>
        <v>0</v>
      </c>
      <c r="D52" s="71">
        <f aca="true" t="shared" si="5" ref="D52:K52">+D$8*D21</f>
        <v>0</v>
      </c>
      <c r="E52" s="71">
        <f t="shared" si="5"/>
        <v>0</v>
      </c>
      <c r="F52" s="71">
        <f t="shared" si="5"/>
        <v>0</v>
      </c>
      <c r="G52" s="71" t="e">
        <f t="shared" si="5"/>
        <v>#DIV/0!</v>
      </c>
      <c r="H52" s="71">
        <f t="shared" si="5"/>
        <v>0</v>
      </c>
      <c r="I52" s="71">
        <f t="shared" si="5"/>
        <v>0</v>
      </c>
      <c r="J52" s="71">
        <f t="shared" si="5"/>
        <v>0</v>
      </c>
      <c r="K52" s="71">
        <f t="shared" si="5"/>
        <v>0</v>
      </c>
    </row>
    <row r="53" spans="1:11" ht="13.5">
      <c r="A53" s="15"/>
      <c r="B53" s="6" t="s">
        <v>199</v>
      </c>
      <c r="C53" s="71">
        <f>+C$8*C22</f>
        <v>0</v>
      </c>
      <c r="D53" s="71">
        <f aca="true" t="shared" si="6" ref="D53:K53">+D$8*D22</f>
        <v>0</v>
      </c>
      <c r="E53" s="71">
        <f t="shared" si="6"/>
        <v>0</v>
      </c>
      <c r="F53" s="71">
        <f t="shared" si="6"/>
        <v>0</v>
      </c>
      <c r="G53" s="71" t="e">
        <f t="shared" si="6"/>
        <v>#DIV/0!</v>
      </c>
      <c r="H53" s="71">
        <f t="shared" si="6"/>
        <v>0</v>
      </c>
      <c r="I53" s="71">
        <f t="shared" si="6"/>
        <v>0</v>
      </c>
      <c r="J53" s="71">
        <f t="shared" si="6"/>
        <v>0</v>
      </c>
      <c r="K53" s="71">
        <f t="shared" si="6"/>
        <v>0</v>
      </c>
    </row>
    <row r="54" spans="1:11" ht="13.5">
      <c r="A54" s="15"/>
      <c r="B54" s="6" t="s">
        <v>200</v>
      </c>
      <c r="C54" s="71">
        <f>+C$8*C23</f>
        <v>0</v>
      </c>
      <c r="D54" s="71">
        <f aca="true" t="shared" si="7" ref="D54:K54">+D$8*D23</f>
        <v>0</v>
      </c>
      <c r="E54" s="71">
        <f t="shared" si="7"/>
        <v>0</v>
      </c>
      <c r="F54" s="71">
        <f t="shared" si="7"/>
        <v>0</v>
      </c>
      <c r="G54" s="71" t="e">
        <f t="shared" si="7"/>
        <v>#DIV/0!</v>
      </c>
      <c r="H54" s="71">
        <f t="shared" si="7"/>
        <v>0</v>
      </c>
      <c r="I54" s="71">
        <f t="shared" si="7"/>
        <v>0</v>
      </c>
      <c r="J54" s="71">
        <f t="shared" si="7"/>
        <v>0</v>
      </c>
      <c r="K54" s="71">
        <f t="shared" si="7"/>
        <v>0</v>
      </c>
    </row>
    <row r="55" spans="2:11" ht="12.75">
      <c r="B55" s="10" t="s">
        <v>15</v>
      </c>
      <c r="C55" s="76">
        <f>SUM(C51:C54)</f>
        <v>0</v>
      </c>
      <c r="D55" s="76">
        <f aca="true" t="shared" si="8" ref="D55:K55">SUM(D51:D54)</f>
        <v>0</v>
      </c>
      <c r="E55" s="76">
        <f t="shared" si="8"/>
        <v>0</v>
      </c>
      <c r="F55" s="76">
        <f t="shared" si="8"/>
        <v>0</v>
      </c>
      <c r="G55" s="76" t="e">
        <f t="shared" si="8"/>
        <v>#DIV/0!</v>
      </c>
      <c r="H55" s="76">
        <f t="shared" si="8"/>
        <v>0</v>
      </c>
      <c r="I55" s="76">
        <f t="shared" si="8"/>
        <v>0</v>
      </c>
      <c r="J55" s="76">
        <f t="shared" si="8"/>
        <v>0</v>
      </c>
      <c r="K55" s="76">
        <f t="shared" si="8"/>
        <v>0</v>
      </c>
    </row>
    <row r="56" spans="3:11" ht="12.75"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3.5">
      <c r="A57" s="15" t="s">
        <v>10</v>
      </c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3.5">
      <c r="A58" s="15"/>
      <c r="B58" s="6" t="s">
        <v>109</v>
      </c>
      <c r="C58" s="71">
        <f>+C$9*C27</f>
        <v>0</v>
      </c>
      <c r="D58" s="71">
        <f aca="true" t="shared" si="9" ref="D58:K58">+D$9*D27</f>
        <v>0</v>
      </c>
      <c r="E58" s="71">
        <f t="shared" si="9"/>
        <v>0</v>
      </c>
      <c r="F58" s="71">
        <f t="shared" si="9"/>
        <v>0</v>
      </c>
      <c r="G58" s="71" t="e">
        <f t="shared" si="9"/>
        <v>#DIV/0!</v>
      </c>
      <c r="H58" s="71">
        <f t="shared" si="9"/>
        <v>0</v>
      </c>
      <c r="I58" s="71">
        <f t="shared" si="9"/>
        <v>0</v>
      </c>
      <c r="J58" s="71">
        <f t="shared" si="9"/>
        <v>0</v>
      </c>
      <c r="K58" s="71">
        <f t="shared" si="9"/>
        <v>0</v>
      </c>
    </row>
    <row r="59" spans="1:11" ht="13.5">
      <c r="A59" s="15"/>
      <c r="B59" s="6" t="s">
        <v>13</v>
      </c>
      <c r="C59" s="71">
        <f>+C$9*C28</f>
        <v>0</v>
      </c>
      <c r="D59" s="71">
        <f aca="true" t="shared" si="10" ref="D59:K59">+D$9*D28</f>
        <v>0</v>
      </c>
      <c r="E59" s="71">
        <f t="shared" si="10"/>
        <v>0</v>
      </c>
      <c r="F59" s="71">
        <f t="shared" si="10"/>
        <v>0</v>
      </c>
      <c r="G59" s="71" t="e">
        <f t="shared" si="10"/>
        <v>#DIV/0!</v>
      </c>
      <c r="H59" s="71">
        <f t="shared" si="10"/>
        <v>0</v>
      </c>
      <c r="I59" s="71">
        <f t="shared" si="10"/>
        <v>0</v>
      </c>
      <c r="J59" s="71">
        <f t="shared" si="10"/>
        <v>0</v>
      </c>
      <c r="K59" s="71">
        <f t="shared" si="10"/>
        <v>0</v>
      </c>
    </row>
    <row r="60" spans="1:11" ht="13.5">
      <c r="A60" s="15"/>
      <c r="B60" s="6" t="s">
        <v>199</v>
      </c>
      <c r="C60" s="71">
        <f>+C$9*C29</f>
        <v>0</v>
      </c>
      <c r="D60" s="71">
        <f aca="true" t="shared" si="11" ref="D60:K60">+D$9*D29</f>
        <v>0</v>
      </c>
      <c r="E60" s="71">
        <f t="shared" si="11"/>
        <v>0</v>
      </c>
      <c r="F60" s="71">
        <f t="shared" si="11"/>
        <v>0</v>
      </c>
      <c r="G60" s="71" t="e">
        <f t="shared" si="11"/>
        <v>#DIV/0!</v>
      </c>
      <c r="H60" s="71">
        <f t="shared" si="11"/>
        <v>0</v>
      </c>
      <c r="I60" s="71">
        <f t="shared" si="11"/>
        <v>0</v>
      </c>
      <c r="J60" s="71">
        <f t="shared" si="11"/>
        <v>0</v>
      </c>
      <c r="K60" s="71">
        <f t="shared" si="11"/>
        <v>0</v>
      </c>
    </row>
    <row r="61" spans="1:11" ht="13.5">
      <c r="A61" s="15"/>
      <c r="B61" s="6" t="s">
        <v>200</v>
      </c>
      <c r="C61" s="71">
        <f>+C$9*C30</f>
        <v>0</v>
      </c>
      <c r="D61" s="71">
        <f aca="true" t="shared" si="12" ref="D61:K61">+D$9*D30</f>
        <v>0</v>
      </c>
      <c r="E61" s="71">
        <f t="shared" si="12"/>
        <v>0</v>
      </c>
      <c r="F61" s="71">
        <f t="shared" si="12"/>
        <v>0</v>
      </c>
      <c r="G61" s="71" t="e">
        <f t="shared" si="12"/>
        <v>#DIV/0!</v>
      </c>
      <c r="H61" s="71">
        <f t="shared" si="12"/>
        <v>0</v>
      </c>
      <c r="I61" s="71">
        <f t="shared" si="12"/>
        <v>0</v>
      </c>
      <c r="J61" s="71">
        <f t="shared" si="12"/>
        <v>0</v>
      </c>
      <c r="K61" s="71">
        <f t="shared" si="12"/>
        <v>0</v>
      </c>
    </row>
    <row r="62" spans="2:11" ht="12.75">
      <c r="B62" s="10" t="s">
        <v>15</v>
      </c>
      <c r="C62" s="76">
        <f>SUM(C58:C61)</f>
        <v>0</v>
      </c>
      <c r="D62" s="76">
        <f aca="true" t="shared" si="13" ref="D62:K62">SUM(D58:D61)</f>
        <v>0</v>
      </c>
      <c r="E62" s="76">
        <f t="shared" si="13"/>
        <v>0</v>
      </c>
      <c r="F62" s="76">
        <f t="shared" si="13"/>
        <v>0</v>
      </c>
      <c r="G62" s="76" t="e">
        <f t="shared" si="13"/>
        <v>#DIV/0!</v>
      </c>
      <c r="H62" s="76">
        <f t="shared" si="13"/>
        <v>0</v>
      </c>
      <c r="I62" s="76">
        <f t="shared" si="13"/>
        <v>0</v>
      </c>
      <c r="J62" s="76">
        <f t="shared" si="13"/>
        <v>0</v>
      </c>
      <c r="K62" s="76">
        <f t="shared" si="13"/>
        <v>0</v>
      </c>
    </row>
    <row r="63" spans="3:11" ht="12.75">
      <c r="C63" s="71"/>
      <c r="D63" s="71"/>
      <c r="E63" s="71"/>
      <c r="F63" s="71"/>
      <c r="G63" s="71"/>
      <c r="H63" s="71"/>
      <c r="I63" s="71"/>
      <c r="J63" s="71"/>
      <c r="K63" s="71"/>
    </row>
    <row r="64" spans="1:11" ht="13.5">
      <c r="A64" s="15" t="s">
        <v>20</v>
      </c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3.5">
      <c r="A65" s="15"/>
      <c r="B65" s="6" t="s">
        <v>109</v>
      </c>
      <c r="C65" s="71">
        <f>+C51+C58</f>
        <v>0</v>
      </c>
      <c r="D65" s="71">
        <f aca="true" t="shared" si="14" ref="D65:K65">+D51+D58</f>
        <v>0</v>
      </c>
      <c r="E65" s="71">
        <f t="shared" si="14"/>
        <v>0</v>
      </c>
      <c r="F65" s="71">
        <f t="shared" si="14"/>
        <v>0</v>
      </c>
      <c r="G65" s="71" t="e">
        <f t="shared" si="14"/>
        <v>#DIV/0!</v>
      </c>
      <c r="H65" s="71">
        <f t="shared" si="14"/>
        <v>0</v>
      </c>
      <c r="I65" s="71">
        <f t="shared" si="14"/>
        <v>0</v>
      </c>
      <c r="J65" s="71">
        <f t="shared" si="14"/>
        <v>0</v>
      </c>
      <c r="K65" s="71">
        <f t="shared" si="14"/>
        <v>0</v>
      </c>
    </row>
    <row r="66" spans="1:11" ht="13.5">
      <c r="A66" s="15"/>
      <c r="B66" s="6" t="s">
        <v>13</v>
      </c>
      <c r="C66" s="71">
        <f>+C52+C59</f>
        <v>0</v>
      </c>
      <c r="D66" s="71">
        <f aca="true" t="shared" si="15" ref="D66:K66">+D52+D59</f>
        <v>0</v>
      </c>
      <c r="E66" s="71">
        <f t="shared" si="15"/>
        <v>0</v>
      </c>
      <c r="F66" s="71">
        <f t="shared" si="15"/>
        <v>0</v>
      </c>
      <c r="G66" s="71" t="e">
        <f t="shared" si="15"/>
        <v>#DIV/0!</v>
      </c>
      <c r="H66" s="71">
        <f t="shared" si="15"/>
        <v>0</v>
      </c>
      <c r="I66" s="71">
        <f t="shared" si="15"/>
        <v>0</v>
      </c>
      <c r="J66" s="71">
        <f t="shared" si="15"/>
        <v>0</v>
      </c>
      <c r="K66" s="71">
        <f t="shared" si="15"/>
        <v>0</v>
      </c>
    </row>
    <row r="67" spans="1:11" ht="13.5">
      <c r="A67" s="15"/>
      <c r="B67" s="6" t="s">
        <v>199</v>
      </c>
      <c r="C67" s="71">
        <f>+C53+C60</f>
        <v>0</v>
      </c>
      <c r="D67" s="71">
        <f aca="true" t="shared" si="16" ref="D67:K67">+D53+D60</f>
        <v>0</v>
      </c>
      <c r="E67" s="71">
        <f t="shared" si="16"/>
        <v>0</v>
      </c>
      <c r="F67" s="71">
        <f t="shared" si="16"/>
        <v>0</v>
      </c>
      <c r="G67" s="71" t="e">
        <f t="shared" si="16"/>
        <v>#DIV/0!</v>
      </c>
      <c r="H67" s="71">
        <f t="shared" si="16"/>
        <v>0</v>
      </c>
      <c r="I67" s="71">
        <f t="shared" si="16"/>
        <v>0</v>
      </c>
      <c r="J67" s="71">
        <f t="shared" si="16"/>
        <v>0</v>
      </c>
      <c r="K67" s="71">
        <f t="shared" si="16"/>
        <v>0</v>
      </c>
    </row>
    <row r="68" spans="1:11" ht="13.5">
      <c r="A68" s="15"/>
      <c r="B68" s="6" t="s">
        <v>200</v>
      </c>
      <c r="C68" s="71">
        <f>+C54+C61</f>
        <v>0</v>
      </c>
      <c r="D68" s="71">
        <f aca="true" t="shared" si="17" ref="D68:K68">+D54+D61</f>
        <v>0</v>
      </c>
      <c r="E68" s="71">
        <f t="shared" si="17"/>
        <v>0</v>
      </c>
      <c r="F68" s="71">
        <f t="shared" si="17"/>
        <v>0</v>
      </c>
      <c r="G68" s="71" t="e">
        <f t="shared" si="17"/>
        <v>#DIV/0!</v>
      </c>
      <c r="H68" s="71">
        <f t="shared" si="17"/>
        <v>0</v>
      </c>
      <c r="I68" s="71">
        <f t="shared" si="17"/>
        <v>0</v>
      </c>
      <c r="J68" s="71">
        <f t="shared" si="17"/>
        <v>0</v>
      </c>
      <c r="K68" s="71">
        <f t="shared" si="17"/>
        <v>0</v>
      </c>
    </row>
    <row r="69" spans="2:11" ht="12.75">
      <c r="B69" s="10" t="s">
        <v>15</v>
      </c>
      <c r="C69" s="76">
        <f>SUM(C65:C68)</f>
        <v>0</v>
      </c>
      <c r="D69" s="76">
        <f aca="true" t="shared" si="18" ref="D69:K69">SUM(D65:D68)</f>
        <v>0</v>
      </c>
      <c r="E69" s="76">
        <f t="shared" si="18"/>
        <v>0</v>
      </c>
      <c r="F69" s="76">
        <f t="shared" si="18"/>
        <v>0</v>
      </c>
      <c r="G69" s="76" t="e">
        <f t="shared" si="18"/>
        <v>#DIV/0!</v>
      </c>
      <c r="H69" s="76">
        <f t="shared" si="18"/>
        <v>0</v>
      </c>
      <c r="I69" s="76">
        <f t="shared" si="18"/>
        <v>0</v>
      </c>
      <c r="J69" s="76">
        <f t="shared" si="18"/>
        <v>0</v>
      </c>
      <c r="K69" s="76">
        <f t="shared" si="18"/>
        <v>0</v>
      </c>
    </row>
    <row r="70" spans="2:11" ht="12.75">
      <c r="B70" s="19"/>
      <c r="C70" s="71"/>
      <c r="D70" s="71"/>
      <c r="E70" s="71"/>
      <c r="F70" s="71"/>
      <c r="G70" s="71"/>
      <c r="H70" s="71"/>
      <c r="I70" s="71"/>
      <c r="J70" s="71"/>
      <c r="K70" s="71"/>
    </row>
    <row r="71" ht="12.75">
      <c r="A71" s="18" t="s">
        <v>19</v>
      </c>
    </row>
    <row r="72" ht="13.5">
      <c r="A72" s="15" t="s">
        <v>6</v>
      </c>
    </row>
    <row r="73" spans="1:11" ht="13.5">
      <c r="A73" s="15"/>
      <c r="B73" s="6" t="s">
        <v>109</v>
      </c>
      <c r="C73" s="71">
        <f>+C$12*C35</f>
        <v>0</v>
      </c>
      <c r="D73" s="71">
        <f aca="true" t="shared" si="19" ref="D73:K73">+D$12*D35</f>
        <v>0</v>
      </c>
      <c r="E73" s="71">
        <f t="shared" si="19"/>
        <v>0</v>
      </c>
      <c r="F73" s="71">
        <f t="shared" si="19"/>
        <v>0</v>
      </c>
      <c r="G73" s="71" t="e">
        <f t="shared" si="19"/>
        <v>#DIV/0!</v>
      </c>
      <c r="H73" s="71">
        <f t="shared" si="19"/>
        <v>0</v>
      </c>
      <c r="I73" s="71">
        <f t="shared" si="19"/>
        <v>0</v>
      </c>
      <c r="J73" s="71">
        <f t="shared" si="19"/>
        <v>0</v>
      </c>
      <c r="K73" s="71">
        <f t="shared" si="19"/>
        <v>0</v>
      </c>
    </row>
    <row r="74" spans="1:11" ht="13.5">
      <c r="A74" s="15"/>
      <c r="B74" s="6" t="s">
        <v>199</v>
      </c>
      <c r="C74" s="71">
        <f>+C$12*C36</f>
        <v>0</v>
      </c>
      <c r="D74" s="71">
        <f aca="true" t="shared" si="20" ref="D74:K74">+D$12*D36</f>
        <v>0</v>
      </c>
      <c r="E74" s="71">
        <f t="shared" si="20"/>
        <v>0</v>
      </c>
      <c r="F74" s="71">
        <f t="shared" si="20"/>
        <v>0</v>
      </c>
      <c r="G74" s="71" t="e">
        <f t="shared" si="20"/>
        <v>#DIV/0!</v>
      </c>
      <c r="H74" s="71">
        <f t="shared" si="20"/>
        <v>0</v>
      </c>
      <c r="I74" s="71">
        <f t="shared" si="20"/>
        <v>0</v>
      </c>
      <c r="J74" s="71">
        <f t="shared" si="20"/>
        <v>0</v>
      </c>
      <c r="K74" s="71">
        <f t="shared" si="20"/>
        <v>0</v>
      </c>
    </row>
    <row r="75" spans="1:11" ht="13.5">
      <c r="A75" s="15"/>
      <c r="B75" s="6" t="s">
        <v>200</v>
      </c>
      <c r="C75" s="71">
        <f>+C$12*C37</f>
        <v>0</v>
      </c>
      <c r="D75" s="71">
        <f aca="true" t="shared" si="21" ref="D75:K75">+D$12*D37</f>
        <v>0</v>
      </c>
      <c r="E75" s="71">
        <f t="shared" si="21"/>
        <v>0</v>
      </c>
      <c r="F75" s="71">
        <f t="shared" si="21"/>
        <v>0</v>
      </c>
      <c r="G75" s="71" t="e">
        <f t="shared" si="21"/>
        <v>#DIV/0!</v>
      </c>
      <c r="H75" s="71">
        <f t="shared" si="21"/>
        <v>0</v>
      </c>
      <c r="I75" s="71">
        <f t="shared" si="21"/>
        <v>0</v>
      </c>
      <c r="J75" s="71">
        <f t="shared" si="21"/>
        <v>0</v>
      </c>
      <c r="K75" s="71">
        <f t="shared" si="21"/>
        <v>0</v>
      </c>
    </row>
    <row r="76" spans="2:11" ht="12.75">
      <c r="B76" s="10" t="s">
        <v>15</v>
      </c>
      <c r="C76" s="76">
        <f>SUM(C73:C75)</f>
        <v>0</v>
      </c>
      <c r="D76" s="76">
        <f aca="true" t="shared" si="22" ref="D76:K76">SUM(D73:D75)</f>
        <v>0</v>
      </c>
      <c r="E76" s="76">
        <f t="shared" si="22"/>
        <v>0</v>
      </c>
      <c r="F76" s="76">
        <f t="shared" si="22"/>
        <v>0</v>
      </c>
      <c r="G76" s="76" t="e">
        <f t="shared" si="22"/>
        <v>#DIV/0!</v>
      </c>
      <c r="H76" s="76">
        <f t="shared" si="22"/>
        <v>0</v>
      </c>
      <c r="I76" s="76">
        <f t="shared" si="22"/>
        <v>0</v>
      </c>
      <c r="J76" s="76">
        <f t="shared" si="22"/>
        <v>0</v>
      </c>
      <c r="K76" s="76">
        <f t="shared" si="22"/>
        <v>0</v>
      </c>
    </row>
    <row r="77" spans="3:11" ht="12.75">
      <c r="C77" s="71"/>
      <c r="D77" s="71"/>
      <c r="E77" s="71"/>
      <c r="F77" s="71"/>
      <c r="G77" s="71"/>
      <c r="H77" s="71"/>
      <c r="I77" s="71"/>
      <c r="J77" s="71"/>
      <c r="K77" s="71"/>
    </row>
    <row r="78" spans="1:11" ht="13.5">
      <c r="A78" s="15" t="s">
        <v>10</v>
      </c>
      <c r="C78" s="71"/>
      <c r="D78" s="71"/>
      <c r="E78" s="71"/>
      <c r="F78" s="71"/>
      <c r="G78" s="71"/>
      <c r="H78" s="71"/>
      <c r="I78" s="71"/>
      <c r="J78" s="71"/>
      <c r="K78" s="71"/>
    </row>
    <row r="79" spans="1:11" ht="13.5">
      <c r="A79" s="15"/>
      <c r="B79" s="6" t="s">
        <v>109</v>
      </c>
      <c r="C79" s="71">
        <f>+C$13*C41</f>
        <v>0</v>
      </c>
      <c r="D79" s="71">
        <f aca="true" t="shared" si="23" ref="D79:K79">+D$13*D41</f>
        <v>0</v>
      </c>
      <c r="E79" s="71">
        <f t="shared" si="23"/>
        <v>0</v>
      </c>
      <c r="F79" s="71">
        <f t="shared" si="23"/>
        <v>0</v>
      </c>
      <c r="G79" s="71" t="e">
        <f t="shared" si="23"/>
        <v>#DIV/0!</v>
      </c>
      <c r="H79" s="71">
        <f t="shared" si="23"/>
        <v>0</v>
      </c>
      <c r="I79" s="71">
        <f t="shared" si="23"/>
        <v>0</v>
      </c>
      <c r="J79" s="71">
        <f t="shared" si="23"/>
        <v>0</v>
      </c>
      <c r="K79" s="71">
        <f t="shared" si="23"/>
        <v>0</v>
      </c>
    </row>
    <row r="80" spans="1:11" ht="13.5">
      <c r="A80" s="15"/>
      <c r="B80" s="6" t="s">
        <v>199</v>
      </c>
      <c r="C80" s="71">
        <f>+C$13*C42</f>
        <v>0</v>
      </c>
      <c r="D80" s="71">
        <f aca="true" t="shared" si="24" ref="D80:K80">+D$13*D42</f>
        <v>0</v>
      </c>
      <c r="E80" s="71">
        <f t="shared" si="24"/>
        <v>0</v>
      </c>
      <c r="F80" s="71">
        <f t="shared" si="24"/>
        <v>0</v>
      </c>
      <c r="G80" s="71" t="e">
        <f t="shared" si="24"/>
        <v>#DIV/0!</v>
      </c>
      <c r="H80" s="71">
        <f t="shared" si="24"/>
        <v>0</v>
      </c>
      <c r="I80" s="71">
        <f t="shared" si="24"/>
        <v>0</v>
      </c>
      <c r="J80" s="71">
        <f t="shared" si="24"/>
        <v>0</v>
      </c>
      <c r="K80" s="71">
        <f t="shared" si="24"/>
        <v>0</v>
      </c>
    </row>
    <row r="81" spans="1:11" ht="13.5">
      <c r="A81" s="15"/>
      <c r="B81" s="6" t="s">
        <v>200</v>
      </c>
      <c r="C81" s="71">
        <f>+C$13*C43</f>
        <v>0</v>
      </c>
      <c r="D81" s="71">
        <f aca="true" t="shared" si="25" ref="D81:K81">+D$13*D43</f>
        <v>0</v>
      </c>
      <c r="E81" s="71">
        <f t="shared" si="25"/>
        <v>0</v>
      </c>
      <c r="F81" s="71">
        <f t="shared" si="25"/>
        <v>0</v>
      </c>
      <c r="G81" s="71" t="e">
        <f t="shared" si="25"/>
        <v>#DIV/0!</v>
      </c>
      <c r="H81" s="71">
        <f t="shared" si="25"/>
        <v>0</v>
      </c>
      <c r="I81" s="71">
        <f t="shared" si="25"/>
        <v>0</v>
      </c>
      <c r="J81" s="71">
        <f t="shared" si="25"/>
        <v>0</v>
      </c>
      <c r="K81" s="71">
        <f t="shared" si="25"/>
        <v>0</v>
      </c>
    </row>
    <row r="82" spans="2:11" ht="12.75">
      <c r="B82" s="10" t="s">
        <v>15</v>
      </c>
      <c r="C82" s="76">
        <f>SUM(C79:C81)</f>
        <v>0</v>
      </c>
      <c r="D82" s="76">
        <f aca="true" t="shared" si="26" ref="D82:K82">SUM(D79:D81)</f>
        <v>0</v>
      </c>
      <c r="E82" s="76">
        <f t="shared" si="26"/>
        <v>0</v>
      </c>
      <c r="F82" s="76">
        <f t="shared" si="26"/>
        <v>0</v>
      </c>
      <c r="G82" s="76" t="e">
        <f t="shared" si="26"/>
        <v>#DIV/0!</v>
      </c>
      <c r="H82" s="76">
        <f t="shared" si="26"/>
        <v>0</v>
      </c>
      <c r="I82" s="76">
        <f t="shared" si="26"/>
        <v>0</v>
      </c>
      <c r="J82" s="76">
        <f t="shared" si="26"/>
        <v>0</v>
      </c>
      <c r="K82" s="76">
        <f t="shared" si="26"/>
        <v>0</v>
      </c>
    </row>
    <row r="83" spans="3:11" ht="12.75">
      <c r="C83" s="71"/>
      <c r="D83" s="71"/>
      <c r="E83" s="71"/>
      <c r="F83" s="71"/>
      <c r="G83" s="71"/>
      <c r="H83" s="71"/>
      <c r="I83" s="71"/>
      <c r="J83" s="71"/>
      <c r="K83" s="71"/>
    </row>
    <row r="84" spans="1:11" ht="13.5">
      <c r="A84" s="15" t="s">
        <v>21</v>
      </c>
      <c r="C84" s="71"/>
      <c r="D84" s="71"/>
      <c r="E84" s="71"/>
      <c r="F84" s="71"/>
      <c r="G84" s="71"/>
      <c r="H84" s="71"/>
      <c r="I84" s="71"/>
      <c r="J84" s="71"/>
      <c r="K84" s="71"/>
    </row>
    <row r="85" spans="1:11" ht="13.5">
      <c r="A85" s="15"/>
      <c r="B85" s="6" t="s">
        <v>109</v>
      </c>
      <c r="C85" s="71">
        <f>+C73+C79</f>
        <v>0</v>
      </c>
      <c r="D85" s="71">
        <f aca="true" t="shared" si="27" ref="D85:K85">+D73+D79</f>
        <v>0</v>
      </c>
      <c r="E85" s="71">
        <f t="shared" si="27"/>
        <v>0</v>
      </c>
      <c r="F85" s="71">
        <f t="shared" si="27"/>
        <v>0</v>
      </c>
      <c r="G85" s="71" t="e">
        <f t="shared" si="27"/>
        <v>#DIV/0!</v>
      </c>
      <c r="H85" s="71">
        <f t="shared" si="27"/>
        <v>0</v>
      </c>
      <c r="I85" s="71">
        <f t="shared" si="27"/>
        <v>0</v>
      </c>
      <c r="J85" s="71">
        <f t="shared" si="27"/>
        <v>0</v>
      </c>
      <c r="K85" s="71">
        <f t="shared" si="27"/>
        <v>0</v>
      </c>
    </row>
    <row r="86" spans="1:11" ht="13.5">
      <c r="A86" s="15"/>
      <c r="B86" s="6" t="s">
        <v>199</v>
      </c>
      <c r="C86" s="71">
        <f>+C74+C80</f>
        <v>0</v>
      </c>
      <c r="D86" s="71">
        <f aca="true" t="shared" si="28" ref="D86:K86">+D74+D80</f>
        <v>0</v>
      </c>
      <c r="E86" s="71">
        <f t="shared" si="28"/>
        <v>0</v>
      </c>
      <c r="F86" s="71">
        <f t="shared" si="28"/>
        <v>0</v>
      </c>
      <c r="G86" s="71" t="e">
        <f t="shared" si="28"/>
        <v>#DIV/0!</v>
      </c>
      <c r="H86" s="71">
        <f t="shared" si="28"/>
        <v>0</v>
      </c>
      <c r="I86" s="71">
        <f t="shared" si="28"/>
        <v>0</v>
      </c>
      <c r="J86" s="71">
        <f t="shared" si="28"/>
        <v>0</v>
      </c>
      <c r="K86" s="71">
        <f t="shared" si="28"/>
        <v>0</v>
      </c>
    </row>
    <row r="87" spans="1:11" ht="13.5">
      <c r="A87" s="15"/>
      <c r="B87" s="6" t="s">
        <v>200</v>
      </c>
      <c r="C87" s="71">
        <f>+C75+C81</f>
        <v>0</v>
      </c>
      <c r="D87" s="71">
        <f aca="true" t="shared" si="29" ref="D87:K87">+D75+D81</f>
        <v>0</v>
      </c>
      <c r="E87" s="71">
        <f t="shared" si="29"/>
        <v>0</v>
      </c>
      <c r="F87" s="71">
        <f t="shared" si="29"/>
        <v>0</v>
      </c>
      <c r="G87" s="71" t="e">
        <f t="shared" si="29"/>
        <v>#DIV/0!</v>
      </c>
      <c r="H87" s="71">
        <f t="shared" si="29"/>
        <v>0</v>
      </c>
      <c r="I87" s="71">
        <f t="shared" si="29"/>
        <v>0</v>
      </c>
      <c r="J87" s="71">
        <f t="shared" si="29"/>
        <v>0</v>
      </c>
      <c r="K87" s="71">
        <f t="shared" si="29"/>
        <v>0</v>
      </c>
    </row>
    <row r="88" spans="2:11" ht="12.75">
      <c r="B88" s="10" t="s">
        <v>15</v>
      </c>
      <c r="C88" s="76">
        <f>SUM(C85:C87)</f>
        <v>0</v>
      </c>
      <c r="D88" s="76">
        <f aca="true" t="shared" si="30" ref="D88:K88">SUM(D85:D87)</f>
        <v>0</v>
      </c>
      <c r="E88" s="76">
        <f t="shared" si="30"/>
        <v>0</v>
      </c>
      <c r="F88" s="76">
        <f t="shared" si="30"/>
        <v>0</v>
      </c>
      <c r="G88" s="76" t="e">
        <f t="shared" si="30"/>
        <v>#DIV/0!</v>
      </c>
      <c r="H88" s="76">
        <f t="shared" si="30"/>
        <v>0</v>
      </c>
      <c r="I88" s="76">
        <f t="shared" si="30"/>
        <v>0</v>
      </c>
      <c r="J88" s="76">
        <f t="shared" si="30"/>
        <v>0</v>
      </c>
      <c r="K88" s="76">
        <f t="shared" si="30"/>
        <v>0</v>
      </c>
    </row>
    <row r="89" spans="2:11" ht="12.75">
      <c r="B89" s="19"/>
      <c r="C89" s="71"/>
      <c r="D89" s="71"/>
      <c r="E89" s="71"/>
      <c r="F89" s="71"/>
      <c r="G89" s="71"/>
      <c r="H89" s="71"/>
      <c r="I89" s="71"/>
      <c r="J89" s="71"/>
      <c r="K89" s="71"/>
    </row>
    <row r="90" spans="1:11" ht="13.5">
      <c r="A90" s="15" t="s">
        <v>22</v>
      </c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13.5">
      <c r="A91" s="15"/>
      <c r="B91" s="6" t="s">
        <v>174</v>
      </c>
      <c r="C91" s="71">
        <f>+C65+C85</f>
        <v>0</v>
      </c>
      <c r="D91" s="71">
        <f aca="true" t="shared" si="31" ref="D91:K91">+D65+D85</f>
        <v>0</v>
      </c>
      <c r="E91" s="71">
        <f t="shared" si="31"/>
        <v>0</v>
      </c>
      <c r="F91" s="71">
        <f t="shared" si="31"/>
        <v>0</v>
      </c>
      <c r="G91" s="71" t="e">
        <f t="shared" si="31"/>
        <v>#DIV/0!</v>
      </c>
      <c r="H91" s="71">
        <f t="shared" si="31"/>
        <v>0</v>
      </c>
      <c r="I91" s="71">
        <f t="shared" si="31"/>
        <v>0</v>
      </c>
      <c r="J91" s="71">
        <f t="shared" si="31"/>
        <v>0</v>
      </c>
      <c r="K91" s="71">
        <f t="shared" si="31"/>
        <v>0</v>
      </c>
    </row>
    <row r="92" spans="1:11" ht="13.5">
      <c r="A92" s="15"/>
      <c r="B92" s="10" t="s">
        <v>173</v>
      </c>
      <c r="C92" s="76">
        <f>+C69+C88</f>
        <v>0</v>
      </c>
      <c r="D92" s="76">
        <f aca="true" t="shared" si="32" ref="D92:K92">+D69+D88</f>
        <v>0</v>
      </c>
      <c r="E92" s="76">
        <f t="shared" si="32"/>
        <v>0</v>
      </c>
      <c r="F92" s="76">
        <f t="shared" si="32"/>
        <v>0</v>
      </c>
      <c r="G92" s="76" t="e">
        <f t="shared" si="32"/>
        <v>#DIV/0!</v>
      </c>
      <c r="H92" s="76">
        <f t="shared" si="32"/>
        <v>0</v>
      </c>
      <c r="I92" s="76">
        <f t="shared" si="32"/>
        <v>0</v>
      </c>
      <c r="J92" s="76">
        <f t="shared" si="32"/>
        <v>0</v>
      </c>
      <c r="K92" s="76">
        <f t="shared" si="32"/>
        <v>0</v>
      </c>
    </row>
    <row r="93" spans="1:11" ht="13.5">
      <c r="A93" s="15"/>
      <c r="C93" s="71"/>
      <c r="D93" s="71"/>
      <c r="E93" s="71"/>
      <c r="F93" s="71"/>
      <c r="G93" s="71"/>
      <c r="H93" s="71"/>
      <c r="I93" s="71"/>
      <c r="J93" s="71"/>
      <c r="K93" s="71"/>
    </row>
    <row r="94" ht="12.75">
      <c r="B94" s="12" t="s">
        <v>23</v>
      </c>
    </row>
    <row r="95" ht="12.75">
      <c r="B95" s="13" t="s">
        <v>24</v>
      </c>
    </row>
    <row r="96" ht="12.75">
      <c r="B96" s="13" t="s">
        <v>24</v>
      </c>
    </row>
    <row r="97" ht="12.75">
      <c r="B97" s="13" t="s">
        <v>24</v>
      </c>
    </row>
  </sheetData>
  <mergeCells count="1">
    <mergeCell ref="C3:F3"/>
  </mergeCells>
  <printOptions horizontalCentered="1"/>
  <pageMargins left="0.3937007874015748" right="0.3937007874015748" top="0.2" bottom="0.1968503937007874" header="0.3937007874015748" footer="0"/>
  <pageSetup fitToHeight="3" horizontalDpi="600" verticalDpi="600" orientation="landscape" paperSize="9" scale="80" r:id="rId1"/>
  <headerFooter alignWithMargins="0">
    <oddHeader>&amp;L&amp;"Times New Roman,Negrita"              IAE
Universidad Austral&amp;R&amp;"Times New Roman,Negrita"NV-N-001-IA-1-s
Anexo</oddHeader>
  </headerFooter>
  <rowBreaks count="1" manualBreakCount="1">
    <brk id="4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="95" zoomScaleNormal="95" workbookViewId="0" topLeftCell="A1">
      <pane xSplit="2" ySplit="4" topLeftCell="C5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14" sqref="C14"/>
    </sheetView>
  </sheetViews>
  <sheetFormatPr defaultColWidth="11.421875" defaultRowHeight="12.75"/>
  <cols>
    <col min="1" max="1" width="5.7109375" style="6" customWidth="1"/>
    <col min="2" max="2" width="45.28125" style="6" customWidth="1"/>
    <col min="3" max="6" width="8.8515625" style="6" bestFit="1" customWidth="1"/>
    <col min="7" max="11" width="9.7109375" style="6" bestFit="1" customWidth="1"/>
    <col min="12" max="16384" width="11.421875" style="6" customWidth="1"/>
  </cols>
  <sheetData>
    <row r="1" spans="1:3" ht="19.5">
      <c r="A1" s="36" t="s">
        <v>100</v>
      </c>
      <c r="B1" s="33"/>
      <c r="C1" s="33"/>
    </row>
    <row r="3" spans="3:11" s="7" customFormat="1" ht="12.75"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2"/>
      <c r="H4" s="22"/>
      <c r="I4" s="22"/>
      <c r="J4" s="22"/>
      <c r="K4" s="22"/>
    </row>
    <row r="6" ht="12.75">
      <c r="A6" s="17" t="s">
        <v>25</v>
      </c>
    </row>
    <row r="7" ht="12.75">
      <c r="A7" s="17"/>
    </row>
    <row r="8" ht="12.75">
      <c r="A8" s="18" t="s">
        <v>17</v>
      </c>
    </row>
    <row r="9" ht="13.5">
      <c r="A9" s="15" t="s">
        <v>6</v>
      </c>
    </row>
    <row r="10" spans="2:11" ht="12.75">
      <c r="B10" s="16" t="s">
        <v>27</v>
      </c>
      <c r="C10" s="34"/>
      <c r="D10" s="34"/>
      <c r="E10" s="34"/>
      <c r="F10" s="34"/>
      <c r="G10" s="37" t="e">
        <f>AVERAGE(C10:F10)</f>
        <v>#DIV/0!</v>
      </c>
      <c r="H10" s="34"/>
      <c r="I10" s="34"/>
      <c r="J10" s="34"/>
      <c r="K10" s="34"/>
    </row>
    <row r="11" spans="2:11" ht="12.75">
      <c r="B11" s="16" t="s">
        <v>28</v>
      </c>
      <c r="C11" s="34"/>
      <c r="D11" s="34"/>
      <c r="E11" s="34"/>
      <c r="F11" s="34"/>
      <c r="G11" s="37" t="e">
        <f>AVERAGE(C11:F11)</f>
        <v>#DIV/0!</v>
      </c>
      <c r="H11" s="34"/>
      <c r="I11" s="34"/>
      <c r="J11" s="34"/>
      <c r="K11" s="34"/>
    </row>
    <row r="12" spans="2:11" ht="12.75">
      <c r="B12" s="6" t="s">
        <v>110</v>
      </c>
      <c r="C12" s="37">
        <f>+C10+C11</f>
        <v>0</v>
      </c>
      <c r="D12" s="37">
        <f aca="true" t="shared" si="0" ref="D12:K12">+D10+D11</f>
        <v>0</v>
      </c>
      <c r="E12" s="37">
        <f t="shared" si="0"/>
        <v>0</v>
      </c>
      <c r="F12" s="37">
        <f t="shared" si="0"/>
        <v>0</v>
      </c>
      <c r="G12" s="37" t="e">
        <f t="shared" si="0"/>
        <v>#DIV/0!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</row>
    <row r="13" spans="2:11" ht="12.75">
      <c r="B13" s="10" t="s">
        <v>175</v>
      </c>
      <c r="C13" s="76">
        <f>+C12*'4. Ingresos'!C55</f>
        <v>0</v>
      </c>
      <c r="D13" s="76">
        <f>+D12*'4. Ingresos'!D55</f>
        <v>0</v>
      </c>
      <c r="E13" s="76">
        <f>+E12*'4. Ingresos'!E55</f>
        <v>0</v>
      </c>
      <c r="F13" s="76">
        <f>+F12*'4. Ingresos'!F55</f>
        <v>0</v>
      </c>
      <c r="G13" s="76" t="e">
        <f>+G12*'4. Ingresos'!G55</f>
        <v>#DIV/0!</v>
      </c>
      <c r="H13" s="76">
        <f>+H12*'4. Ingresos'!H55</f>
        <v>0</v>
      </c>
      <c r="I13" s="76">
        <f>+I12*'4. Ingresos'!I55</f>
        <v>0</v>
      </c>
      <c r="J13" s="76">
        <f>+J12*'4. Ingresos'!J55</f>
        <v>0</v>
      </c>
      <c r="K13" s="76">
        <f>+K12*'4. Ingresos'!K55</f>
        <v>0</v>
      </c>
    </row>
    <row r="15" ht="13.5">
      <c r="A15" s="15" t="s">
        <v>10</v>
      </c>
    </row>
    <row r="16" spans="2:11" ht="12.75">
      <c r="B16" s="16" t="s">
        <v>27</v>
      </c>
      <c r="C16" s="34"/>
      <c r="D16" s="34"/>
      <c r="E16" s="34"/>
      <c r="F16" s="34"/>
      <c r="G16" s="37" t="e">
        <f>AVERAGE(C16:F16)</f>
        <v>#DIV/0!</v>
      </c>
      <c r="H16" s="34"/>
      <c r="I16" s="34"/>
      <c r="J16" s="34"/>
      <c r="K16" s="34"/>
    </row>
    <row r="17" spans="2:11" ht="12.75">
      <c r="B17" s="16" t="s">
        <v>28</v>
      </c>
      <c r="C17" s="34"/>
      <c r="D17" s="34"/>
      <c r="E17" s="34"/>
      <c r="F17" s="34"/>
      <c r="G17" s="37" t="e">
        <f>AVERAGE(C17:F17)</f>
        <v>#DIV/0!</v>
      </c>
      <c r="H17" s="34"/>
      <c r="I17" s="34"/>
      <c r="J17" s="34"/>
      <c r="K17" s="34"/>
    </row>
    <row r="18" spans="2:11" ht="12.75">
      <c r="B18" s="6" t="s">
        <v>110</v>
      </c>
      <c r="C18" s="37">
        <f>+C16+C17</f>
        <v>0</v>
      </c>
      <c r="D18" s="37">
        <f aca="true" t="shared" si="1" ref="D18:K18">+D16+D17</f>
        <v>0</v>
      </c>
      <c r="E18" s="37">
        <f t="shared" si="1"/>
        <v>0</v>
      </c>
      <c r="F18" s="37">
        <f t="shared" si="1"/>
        <v>0</v>
      </c>
      <c r="G18" s="37" t="e">
        <f t="shared" si="1"/>
        <v>#DIV/0!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</row>
    <row r="19" spans="2:11" ht="12.75">
      <c r="B19" s="10" t="s">
        <v>175</v>
      </c>
      <c r="C19" s="76">
        <f>+C18*'4. Ingresos'!C62</f>
        <v>0</v>
      </c>
      <c r="D19" s="76">
        <f>+D18*'4. Ingresos'!D62</f>
        <v>0</v>
      </c>
      <c r="E19" s="76">
        <f>+E18*'4. Ingresos'!E62</f>
        <v>0</v>
      </c>
      <c r="F19" s="76">
        <f>+F18*'4. Ingresos'!F62</f>
        <v>0</v>
      </c>
      <c r="G19" s="76" t="e">
        <f>+G18*'4. Ingresos'!G62</f>
        <v>#DIV/0!</v>
      </c>
      <c r="H19" s="76">
        <f>+H18*'4. Ingresos'!H62</f>
        <v>0</v>
      </c>
      <c r="I19" s="76">
        <f>+I18*'4. Ingresos'!I62</f>
        <v>0</v>
      </c>
      <c r="J19" s="76">
        <f>+J18*'4. Ingresos'!J62</f>
        <v>0</v>
      </c>
      <c r="K19" s="76">
        <f>+K18*'4. Ingresos'!K62</f>
        <v>0</v>
      </c>
    </row>
    <row r="22" ht="12.75">
      <c r="A22" s="18" t="s">
        <v>19</v>
      </c>
    </row>
    <row r="23" ht="13.5">
      <c r="A23" s="15" t="s">
        <v>6</v>
      </c>
    </row>
    <row r="24" spans="2:11" ht="12.75">
      <c r="B24" s="16" t="s">
        <v>27</v>
      </c>
      <c r="C24" s="34"/>
      <c r="D24" s="34"/>
      <c r="E24" s="34"/>
      <c r="F24" s="34"/>
      <c r="G24" s="37" t="e">
        <f>AVERAGE(C24:F24)</f>
        <v>#DIV/0!</v>
      </c>
      <c r="H24" s="34"/>
      <c r="I24" s="34"/>
      <c r="J24" s="34"/>
      <c r="K24" s="34"/>
    </row>
    <row r="25" spans="2:11" ht="12.75">
      <c r="B25" s="16" t="s">
        <v>28</v>
      </c>
      <c r="C25" s="34"/>
      <c r="D25" s="34"/>
      <c r="E25" s="34"/>
      <c r="F25" s="34"/>
      <c r="G25" s="37" t="e">
        <f>AVERAGE(C25:F25)</f>
        <v>#DIV/0!</v>
      </c>
      <c r="H25" s="34"/>
      <c r="I25" s="34"/>
      <c r="J25" s="34"/>
      <c r="K25" s="34"/>
    </row>
    <row r="26" spans="2:11" ht="12.75">
      <c r="B26" s="6" t="s">
        <v>110</v>
      </c>
      <c r="C26" s="37">
        <f>+C24+C25</f>
        <v>0</v>
      </c>
      <c r="D26" s="37">
        <f aca="true" t="shared" si="2" ref="D26:K26">+D24+D25</f>
        <v>0</v>
      </c>
      <c r="E26" s="37">
        <f t="shared" si="2"/>
        <v>0</v>
      </c>
      <c r="F26" s="37">
        <f t="shared" si="2"/>
        <v>0</v>
      </c>
      <c r="G26" s="37" t="e">
        <f t="shared" si="2"/>
        <v>#DIV/0!</v>
      </c>
      <c r="H26" s="37">
        <f t="shared" si="2"/>
        <v>0</v>
      </c>
      <c r="I26" s="37">
        <f t="shared" si="2"/>
        <v>0</v>
      </c>
      <c r="J26" s="37">
        <f t="shared" si="2"/>
        <v>0</v>
      </c>
      <c r="K26" s="37">
        <f t="shared" si="2"/>
        <v>0</v>
      </c>
    </row>
    <row r="27" spans="2:11" ht="12.75">
      <c r="B27" s="10" t="s">
        <v>175</v>
      </c>
      <c r="C27" s="76">
        <f>+C26*'4. Ingresos'!C76</f>
        <v>0</v>
      </c>
      <c r="D27" s="76">
        <f>+D26*'4. Ingresos'!D76</f>
        <v>0</v>
      </c>
      <c r="E27" s="76">
        <f>+E26*'4. Ingresos'!E76</f>
        <v>0</v>
      </c>
      <c r="F27" s="76">
        <f>+F26*'4. Ingresos'!F76</f>
        <v>0</v>
      </c>
      <c r="G27" s="76" t="e">
        <f>+G26*'4. Ingresos'!G76</f>
        <v>#DIV/0!</v>
      </c>
      <c r="H27" s="76">
        <f>+H26*'4. Ingresos'!H76</f>
        <v>0</v>
      </c>
      <c r="I27" s="76">
        <f>+I26*'4. Ingresos'!I76</f>
        <v>0</v>
      </c>
      <c r="J27" s="76">
        <f>+J26*'4. Ingresos'!J76</f>
        <v>0</v>
      </c>
      <c r="K27" s="76">
        <f>+K26*'4. Ingresos'!K76</f>
        <v>0</v>
      </c>
    </row>
    <row r="29" ht="13.5">
      <c r="A29" s="15" t="s">
        <v>10</v>
      </c>
    </row>
    <row r="30" spans="2:11" ht="12.75">
      <c r="B30" s="16" t="s">
        <v>27</v>
      </c>
      <c r="C30" s="34"/>
      <c r="D30" s="34"/>
      <c r="E30" s="34"/>
      <c r="F30" s="34"/>
      <c r="G30" s="37" t="e">
        <f>AVERAGE(C30:F30)</f>
        <v>#DIV/0!</v>
      </c>
      <c r="H30" s="34"/>
      <c r="I30" s="34"/>
      <c r="J30" s="34"/>
      <c r="K30" s="34"/>
    </row>
    <row r="31" spans="2:11" ht="12.75">
      <c r="B31" s="16" t="s">
        <v>28</v>
      </c>
      <c r="C31" s="34"/>
      <c r="D31" s="34"/>
      <c r="E31" s="34"/>
      <c r="F31" s="34"/>
      <c r="G31" s="37" t="e">
        <f>AVERAGE(C31:F31)</f>
        <v>#DIV/0!</v>
      </c>
      <c r="H31" s="34"/>
      <c r="I31" s="34"/>
      <c r="J31" s="34"/>
      <c r="K31" s="34"/>
    </row>
    <row r="32" spans="2:11" ht="12.75">
      <c r="B32" s="6" t="s">
        <v>110</v>
      </c>
      <c r="C32" s="37">
        <f aca="true" t="shared" si="3" ref="C32:K32">+C30+C31</f>
        <v>0</v>
      </c>
      <c r="D32" s="37">
        <f t="shared" si="3"/>
        <v>0</v>
      </c>
      <c r="E32" s="37">
        <f t="shared" si="3"/>
        <v>0</v>
      </c>
      <c r="F32" s="37">
        <f t="shared" si="3"/>
        <v>0</v>
      </c>
      <c r="G32" s="37" t="e">
        <f t="shared" si="3"/>
        <v>#DIV/0!</v>
      </c>
      <c r="H32" s="37">
        <f t="shared" si="3"/>
        <v>0</v>
      </c>
      <c r="I32" s="37">
        <f t="shared" si="3"/>
        <v>0</v>
      </c>
      <c r="J32" s="37">
        <f t="shared" si="3"/>
        <v>0</v>
      </c>
      <c r="K32" s="37">
        <f t="shared" si="3"/>
        <v>0</v>
      </c>
    </row>
    <row r="33" spans="2:11" ht="12.75">
      <c r="B33" s="10" t="s">
        <v>175</v>
      </c>
      <c r="C33" s="76">
        <f>+C32*'4. Ingresos'!C82</f>
        <v>0</v>
      </c>
      <c r="D33" s="76">
        <f>+D32*'4. Ingresos'!D82</f>
        <v>0</v>
      </c>
      <c r="E33" s="76">
        <f>+E32*'4. Ingresos'!E82</f>
        <v>0</v>
      </c>
      <c r="F33" s="76">
        <f>+F32*'4. Ingresos'!F82</f>
        <v>0</v>
      </c>
      <c r="G33" s="76" t="e">
        <f>+G32*'4. Ingresos'!G82</f>
        <v>#DIV/0!</v>
      </c>
      <c r="H33" s="76">
        <f>+H32*'4. Ingresos'!H82</f>
        <v>0</v>
      </c>
      <c r="I33" s="76">
        <f>+I32*'4. Ingresos'!I82</f>
        <v>0</v>
      </c>
      <c r="J33" s="76">
        <f>+J32*'4. Ingresos'!J82</f>
        <v>0</v>
      </c>
      <c r="K33" s="76">
        <f>+K32*'4. Ingresos'!K82</f>
        <v>0</v>
      </c>
    </row>
    <row r="34" ht="12.75">
      <c r="B34" s="19"/>
    </row>
    <row r="35" ht="12.75">
      <c r="B35" s="19"/>
    </row>
    <row r="36" spans="1:11" ht="13.5">
      <c r="A36" s="28" t="s">
        <v>220</v>
      </c>
      <c r="B36" s="19"/>
      <c r="C36" s="76">
        <f>+C33+C27+C19+C13</f>
        <v>0</v>
      </c>
      <c r="D36" s="76">
        <f aca="true" t="shared" si="4" ref="D36:K36">+D33+D27+D19+D13</f>
        <v>0</v>
      </c>
      <c r="E36" s="76">
        <f t="shared" si="4"/>
        <v>0</v>
      </c>
      <c r="F36" s="76">
        <f t="shared" si="4"/>
        <v>0</v>
      </c>
      <c r="G36" s="76" t="e">
        <f t="shared" si="4"/>
        <v>#DIV/0!</v>
      </c>
      <c r="H36" s="76">
        <f t="shared" si="4"/>
        <v>0</v>
      </c>
      <c r="I36" s="76">
        <f t="shared" si="4"/>
        <v>0</v>
      </c>
      <c r="J36" s="76">
        <f t="shared" si="4"/>
        <v>0</v>
      </c>
      <c r="K36" s="76">
        <f t="shared" si="4"/>
        <v>0</v>
      </c>
    </row>
    <row r="37" ht="12.75">
      <c r="B37" s="19"/>
    </row>
    <row r="38" ht="12.75">
      <c r="B38" s="19"/>
    </row>
    <row r="39" ht="12.75">
      <c r="B39" s="19"/>
    </row>
    <row r="40" ht="12.75">
      <c r="A40" s="17" t="s">
        <v>26</v>
      </c>
    </row>
    <row r="42" ht="13.5">
      <c r="A42" s="15" t="s">
        <v>6</v>
      </c>
    </row>
    <row r="43" spans="1:12" ht="13.5">
      <c r="A43" s="15"/>
      <c r="B43" s="6" t="s">
        <v>176</v>
      </c>
      <c r="C43" s="74"/>
      <c r="D43" s="74"/>
      <c r="E43" s="74"/>
      <c r="F43" s="74"/>
      <c r="G43" s="72" t="e">
        <f>AVERAGE(C43:F43)</f>
        <v>#DIV/0!</v>
      </c>
      <c r="H43" s="74"/>
      <c r="I43" s="74"/>
      <c r="J43" s="74"/>
      <c r="K43" s="74"/>
      <c r="L43" s="71"/>
    </row>
    <row r="44" spans="1:12" ht="13.5">
      <c r="A44" s="15"/>
      <c r="B44" s="6" t="s">
        <v>177</v>
      </c>
      <c r="C44" s="74"/>
      <c r="D44" s="74"/>
      <c r="E44" s="74"/>
      <c r="F44" s="74"/>
      <c r="G44" s="72" t="e">
        <f>AVERAGE(C44:F44)</f>
        <v>#DIV/0!</v>
      </c>
      <c r="H44" s="74"/>
      <c r="I44" s="74"/>
      <c r="J44" s="74"/>
      <c r="K44" s="74"/>
      <c r="L44" s="71"/>
    </row>
    <row r="45" spans="1:12" ht="13.5">
      <c r="A45" s="15"/>
      <c r="B45" s="6" t="s">
        <v>178</v>
      </c>
      <c r="C45" s="74"/>
      <c r="D45" s="74"/>
      <c r="E45" s="74"/>
      <c r="F45" s="74"/>
      <c r="G45" s="72" t="e">
        <f>AVERAGE(C45:F45)</f>
        <v>#DIV/0!</v>
      </c>
      <c r="H45" s="74"/>
      <c r="I45" s="74"/>
      <c r="J45" s="74"/>
      <c r="K45" s="74"/>
      <c r="L45" s="71"/>
    </row>
    <row r="46" spans="1:12" ht="13.5">
      <c r="A46" s="15"/>
      <c r="B46" s="33" t="s">
        <v>179</v>
      </c>
      <c r="C46" s="74"/>
      <c r="D46" s="74"/>
      <c r="E46" s="74"/>
      <c r="F46" s="74"/>
      <c r="G46" s="72" t="e">
        <f>AVERAGE(C46:F46)</f>
        <v>#DIV/0!</v>
      </c>
      <c r="H46" s="74"/>
      <c r="I46" s="74"/>
      <c r="J46" s="74"/>
      <c r="K46" s="74"/>
      <c r="L46" s="71"/>
    </row>
    <row r="47" spans="1:12" ht="13.5">
      <c r="A47" s="15"/>
      <c r="B47" s="6" t="s">
        <v>180</v>
      </c>
      <c r="C47" s="74"/>
      <c r="D47" s="74"/>
      <c r="E47" s="74"/>
      <c r="F47" s="74"/>
      <c r="G47" s="72" t="e">
        <f>AVERAGE(C47:F47)</f>
        <v>#DIV/0!</v>
      </c>
      <c r="H47" s="74"/>
      <c r="I47" s="74"/>
      <c r="J47" s="74"/>
      <c r="K47" s="74"/>
      <c r="L47" s="71"/>
    </row>
    <row r="48" spans="1:12" ht="13.5">
      <c r="A48" s="15"/>
      <c r="B48" s="7" t="s">
        <v>181</v>
      </c>
      <c r="C48" s="71">
        <f>SUM(C43:C47)</f>
        <v>0</v>
      </c>
      <c r="D48" s="71">
        <f aca="true" t="shared" si="5" ref="D48:K48">SUM(D43:D47)</f>
        <v>0</v>
      </c>
      <c r="E48" s="71">
        <f t="shared" si="5"/>
        <v>0</v>
      </c>
      <c r="F48" s="71">
        <f t="shared" si="5"/>
        <v>0</v>
      </c>
      <c r="G48" s="71" t="e">
        <f t="shared" si="5"/>
        <v>#DIV/0!</v>
      </c>
      <c r="H48" s="71">
        <f t="shared" si="5"/>
        <v>0</v>
      </c>
      <c r="I48" s="71">
        <f t="shared" si="5"/>
        <v>0</v>
      </c>
      <c r="J48" s="71">
        <f t="shared" si="5"/>
        <v>0</v>
      </c>
      <c r="K48" s="71">
        <f t="shared" si="5"/>
        <v>0</v>
      </c>
      <c r="L48" s="71"/>
    </row>
    <row r="49" spans="1:11" ht="13.5">
      <c r="A49" s="15"/>
      <c r="B49" s="47" t="s">
        <v>279</v>
      </c>
      <c r="C49" s="65">
        <f>+'3. Volumen'!C11+'3. Volumen'!C23</f>
        <v>0</v>
      </c>
      <c r="D49" s="65">
        <f>+'3. Volumen'!D11+'3. Volumen'!D23</f>
        <v>0</v>
      </c>
      <c r="E49" s="65">
        <f>+'3. Volumen'!E11+'3. Volumen'!E23</f>
        <v>0</v>
      </c>
      <c r="F49" s="65">
        <f>+'3. Volumen'!F11+'3. Volumen'!F23</f>
        <v>0</v>
      </c>
      <c r="G49" s="65">
        <f>+'3. Volumen'!G11+'3. Volumen'!G23</f>
        <v>0</v>
      </c>
      <c r="H49" s="65">
        <f>+'3. Volumen'!H11+'3. Volumen'!H23</f>
        <v>0</v>
      </c>
      <c r="I49" s="65">
        <f>+'3. Volumen'!I11+'3. Volumen'!I23</f>
        <v>0</v>
      </c>
      <c r="J49" s="65">
        <f>+'3. Volumen'!J11+'3. Volumen'!J23</f>
        <v>0</v>
      </c>
      <c r="K49" s="65">
        <f>+'3. Volumen'!K11+'3. Volumen'!K23</f>
        <v>0</v>
      </c>
    </row>
    <row r="50" spans="2:12" ht="12.75">
      <c r="B50" s="31" t="s">
        <v>182</v>
      </c>
      <c r="C50" s="76">
        <f>+C48*C49</f>
        <v>0</v>
      </c>
      <c r="D50" s="76">
        <f aca="true" t="shared" si="6" ref="D50:K50">+D48*D49</f>
        <v>0</v>
      </c>
      <c r="E50" s="76">
        <f t="shared" si="6"/>
        <v>0</v>
      </c>
      <c r="F50" s="76">
        <f t="shared" si="6"/>
        <v>0</v>
      </c>
      <c r="G50" s="76" t="e">
        <f t="shared" si="6"/>
        <v>#DIV/0!</v>
      </c>
      <c r="H50" s="76">
        <f t="shared" si="6"/>
        <v>0</v>
      </c>
      <c r="I50" s="76">
        <f t="shared" si="6"/>
        <v>0</v>
      </c>
      <c r="J50" s="76">
        <f t="shared" si="6"/>
        <v>0</v>
      </c>
      <c r="K50" s="76">
        <f t="shared" si="6"/>
        <v>0</v>
      </c>
      <c r="L50" s="71"/>
    </row>
    <row r="52" ht="13.5">
      <c r="A52" s="15" t="s">
        <v>10</v>
      </c>
    </row>
    <row r="53" spans="1:12" ht="13.5">
      <c r="A53" s="15"/>
      <c r="B53" s="6" t="s">
        <v>176</v>
      </c>
      <c r="C53" s="74"/>
      <c r="D53" s="74"/>
      <c r="E53" s="74"/>
      <c r="F53" s="74"/>
      <c r="G53" s="72" t="e">
        <f>AVERAGE(C53:F53)</f>
        <v>#DIV/0!</v>
      </c>
      <c r="H53" s="74"/>
      <c r="I53" s="74"/>
      <c r="J53" s="74"/>
      <c r="K53" s="74"/>
      <c r="L53" s="71"/>
    </row>
    <row r="54" spans="1:12" ht="13.5">
      <c r="A54" s="15"/>
      <c r="B54" s="6" t="s">
        <v>177</v>
      </c>
      <c r="C54" s="74"/>
      <c r="D54" s="74"/>
      <c r="E54" s="74"/>
      <c r="F54" s="74"/>
      <c r="G54" s="72" t="e">
        <f>AVERAGE(C54:F54)</f>
        <v>#DIV/0!</v>
      </c>
      <c r="H54" s="74"/>
      <c r="I54" s="74"/>
      <c r="J54" s="74"/>
      <c r="K54" s="74"/>
      <c r="L54" s="71"/>
    </row>
    <row r="55" spans="1:12" ht="13.5">
      <c r="A55" s="15"/>
      <c r="B55" s="6" t="s">
        <v>178</v>
      </c>
      <c r="C55" s="74"/>
      <c r="D55" s="74"/>
      <c r="E55" s="74"/>
      <c r="F55" s="74"/>
      <c r="G55" s="72" t="e">
        <f>AVERAGE(C55:F55)</f>
        <v>#DIV/0!</v>
      </c>
      <c r="H55" s="74"/>
      <c r="I55" s="74"/>
      <c r="J55" s="74"/>
      <c r="K55" s="74"/>
      <c r="L55" s="71"/>
    </row>
    <row r="56" spans="1:12" ht="13.5">
      <c r="A56" s="15"/>
      <c r="B56" s="33" t="s">
        <v>179</v>
      </c>
      <c r="C56" s="74"/>
      <c r="D56" s="74"/>
      <c r="E56" s="74"/>
      <c r="F56" s="74"/>
      <c r="G56" s="72" t="e">
        <f>AVERAGE(C56:F56)</f>
        <v>#DIV/0!</v>
      </c>
      <c r="H56" s="74"/>
      <c r="I56" s="74"/>
      <c r="J56" s="74"/>
      <c r="K56" s="74"/>
      <c r="L56" s="71"/>
    </row>
    <row r="57" spans="1:12" ht="13.5">
      <c r="A57" s="15"/>
      <c r="B57" s="6" t="s">
        <v>180</v>
      </c>
      <c r="C57" s="74"/>
      <c r="D57" s="74"/>
      <c r="E57" s="74"/>
      <c r="F57" s="74"/>
      <c r="G57" s="72" t="e">
        <f>AVERAGE(C57:F57)</f>
        <v>#DIV/0!</v>
      </c>
      <c r="H57" s="74"/>
      <c r="I57" s="74"/>
      <c r="J57" s="74"/>
      <c r="K57" s="74"/>
      <c r="L57" s="71"/>
    </row>
    <row r="58" spans="1:12" ht="13.5">
      <c r="A58" s="15"/>
      <c r="B58" s="7" t="s">
        <v>181</v>
      </c>
      <c r="C58" s="71">
        <f>SUM(C53:C57)</f>
        <v>0</v>
      </c>
      <c r="D58" s="71">
        <f aca="true" t="shared" si="7" ref="D58:K58">SUM(D53:D57)</f>
        <v>0</v>
      </c>
      <c r="E58" s="71">
        <f t="shared" si="7"/>
        <v>0</v>
      </c>
      <c r="F58" s="71">
        <f t="shared" si="7"/>
        <v>0</v>
      </c>
      <c r="G58" s="71" t="e">
        <f t="shared" si="7"/>
        <v>#DIV/0!</v>
      </c>
      <c r="H58" s="71">
        <f t="shared" si="7"/>
        <v>0</v>
      </c>
      <c r="I58" s="71">
        <f t="shared" si="7"/>
        <v>0</v>
      </c>
      <c r="J58" s="71">
        <f t="shared" si="7"/>
        <v>0</v>
      </c>
      <c r="K58" s="71">
        <f t="shared" si="7"/>
        <v>0</v>
      </c>
      <c r="L58" s="71"/>
    </row>
    <row r="59" spans="1:11" ht="13.5">
      <c r="A59" s="15"/>
      <c r="B59" s="47" t="s">
        <v>279</v>
      </c>
      <c r="C59" s="65">
        <f>+'3. Volumen'!C16+'3. Volumen'!C28</f>
        <v>0</v>
      </c>
      <c r="D59" s="65">
        <f>+'3. Volumen'!D16+'3. Volumen'!D28</f>
        <v>0</v>
      </c>
      <c r="E59" s="65">
        <f>+'3. Volumen'!E16+'3. Volumen'!E28</f>
        <v>0</v>
      </c>
      <c r="F59" s="65">
        <f>+'3. Volumen'!F16+'3. Volumen'!F28</f>
        <v>0</v>
      </c>
      <c r="G59" s="65">
        <f>+'3. Volumen'!G16+'3. Volumen'!G28</f>
        <v>0</v>
      </c>
      <c r="H59" s="65">
        <f>+'3. Volumen'!H16+'3. Volumen'!H28</f>
        <v>0</v>
      </c>
      <c r="I59" s="65">
        <f>+'3. Volumen'!I16+'3. Volumen'!I28</f>
        <v>0</v>
      </c>
      <c r="J59" s="65">
        <f>+'3. Volumen'!J16+'3. Volumen'!J28</f>
        <v>0</v>
      </c>
      <c r="K59" s="65">
        <f>+'3. Volumen'!K16+'3. Volumen'!K28</f>
        <v>0</v>
      </c>
    </row>
    <row r="60" spans="2:12" ht="12.75">
      <c r="B60" s="31" t="s">
        <v>182</v>
      </c>
      <c r="C60" s="76">
        <f>+C59*C58</f>
        <v>0</v>
      </c>
      <c r="D60" s="76">
        <f>+D59*D58</f>
        <v>0</v>
      </c>
      <c r="E60" s="76">
        <f aca="true" t="shared" si="8" ref="E60:K60">+E59*E58</f>
        <v>0</v>
      </c>
      <c r="F60" s="76">
        <f t="shared" si="8"/>
        <v>0</v>
      </c>
      <c r="G60" s="76" t="e">
        <f t="shared" si="8"/>
        <v>#DIV/0!</v>
      </c>
      <c r="H60" s="76">
        <f t="shared" si="8"/>
        <v>0</v>
      </c>
      <c r="I60" s="76">
        <f t="shared" si="8"/>
        <v>0</v>
      </c>
      <c r="J60" s="76">
        <f t="shared" si="8"/>
        <v>0</v>
      </c>
      <c r="K60" s="76">
        <f t="shared" si="8"/>
        <v>0</v>
      </c>
      <c r="L60" s="71"/>
    </row>
    <row r="61" ht="13.5">
      <c r="A61" s="15"/>
    </row>
    <row r="62" ht="13.5">
      <c r="A62" s="15"/>
    </row>
    <row r="63" ht="13.5">
      <c r="A63" s="15"/>
    </row>
    <row r="64" spans="1:13" ht="13.5">
      <c r="A64" s="28" t="s">
        <v>183</v>
      </c>
      <c r="B64" s="19"/>
      <c r="C64" s="76">
        <f>+C60+C50</f>
        <v>0</v>
      </c>
      <c r="D64" s="76">
        <f aca="true" t="shared" si="9" ref="D64:K64">+D60+D50</f>
        <v>0</v>
      </c>
      <c r="E64" s="76">
        <f t="shared" si="9"/>
        <v>0</v>
      </c>
      <c r="F64" s="76">
        <f t="shared" si="9"/>
        <v>0</v>
      </c>
      <c r="G64" s="76" t="e">
        <f t="shared" si="9"/>
        <v>#DIV/0!</v>
      </c>
      <c r="H64" s="76">
        <f t="shared" si="9"/>
        <v>0</v>
      </c>
      <c r="I64" s="76">
        <f t="shared" si="9"/>
        <v>0</v>
      </c>
      <c r="J64" s="76">
        <f t="shared" si="9"/>
        <v>0</v>
      </c>
      <c r="K64" s="76">
        <f t="shared" si="9"/>
        <v>0</v>
      </c>
      <c r="L64" s="71"/>
      <c r="M64" s="71"/>
    </row>
    <row r="65" ht="13.5">
      <c r="A65" s="15"/>
    </row>
    <row r="66" ht="13.5">
      <c r="A66" s="15"/>
    </row>
    <row r="67" ht="12.75">
      <c r="B67" s="12" t="s">
        <v>23</v>
      </c>
    </row>
    <row r="68" ht="12.75">
      <c r="B68" s="13" t="s">
        <v>280</v>
      </c>
    </row>
    <row r="69" ht="12.75">
      <c r="B69" s="13" t="s">
        <v>24</v>
      </c>
    </row>
    <row r="70" ht="12.75">
      <c r="B70" s="13" t="s">
        <v>24</v>
      </c>
    </row>
  </sheetData>
  <mergeCells count="1">
    <mergeCell ref="C3:F3"/>
  </mergeCells>
  <printOptions horizontalCentered="1"/>
  <pageMargins left="0.3937007874015748" right="0.3937007874015748" top="0.7874015748031497" bottom="0.3937007874015748" header="0.3937007874015748" footer="0"/>
  <pageSetup fitToHeight="3" horizontalDpi="600" verticalDpi="600" orientation="landscape" paperSize="9" scale="85" r:id="rId1"/>
  <headerFooter alignWithMargins="0">
    <oddHeader>&amp;L&amp;"Times New Roman,Negrita"              IAE
Universidad Austral&amp;R&amp;"Times New Roman,Negrita"NV-N-001-IA-1-s
Anexo</oddHeader>
  </headerFooter>
  <rowBreaks count="1" manualBreakCount="1">
    <brk id="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zoomScale="95" zoomScaleNormal="95" workbookViewId="0" topLeftCell="A1">
      <pane xSplit="2" ySplit="4" topLeftCell="C53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B74" sqref="B74"/>
    </sheetView>
  </sheetViews>
  <sheetFormatPr defaultColWidth="11.421875" defaultRowHeight="12.75"/>
  <cols>
    <col min="1" max="1" width="7.140625" style="6" customWidth="1"/>
    <col min="2" max="2" width="36.7109375" style="6" customWidth="1"/>
    <col min="3" max="11" width="8.7109375" style="6" customWidth="1"/>
    <col min="12" max="16384" width="11.421875" style="6" customWidth="1"/>
  </cols>
  <sheetData>
    <row r="1" spans="1:3" ht="19.5">
      <c r="A1" s="5" t="s">
        <v>201</v>
      </c>
      <c r="C1" s="33"/>
    </row>
    <row r="3" spans="1:11" s="7" customFormat="1" ht="12.75">
      <c r="A3" s="7" t="s">
        <v>219</v>
      </c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4"/>
      <c r="H4" s="24"/>
      <c r="I4" s="24"/>
      <c r="J4" s="24"/>
      <c r="K4" s="24"/>
    </row>
    <row r="6" ht="12.75">
      <c r="A6" s="17" t="s">
        <v>184</v>
      </c>
    </row>
    <row r="7" ht="12.75">
      <c r="A7" s="17"/>
    </row>
    <row r="8" ht="13.5">
      <c r="A8" s="15" t="s">
        <v>31</v>
      </c>
    </row>
    <row r="9" spans="2:11" ht="12.75">
      <c r="B9" s="6" t="s">
        <v>84</v>
      </c>
      <c r="C9" s="71">
        <f>+'9. Balance de Personal'!C162</f>
        <v>0</v>
      </c>
      <c r="D9" s="71">
        <f>+'9. Balance de Personal'!D162</f>
        <v>0</v>
      </c>
      <c r="E9" s="71">
        <f>+'9. Balance de Personal'!E162</f>
        <v>0</v>
      </c>
      <c r="F9" s="71">
        <f>+'9. Balance de Personal'!F162</f>
        <v>0</v>
      </c>
      <c r="G9" s="71">
        <f>+'9. Balance de Personal'!G162</f>
        <v>0</v>
      </c>
      <c r="H9" s="71">
        <f>+'9. Balance de Personal'!H162</f>
        <v>0</v>
      </c>
      <c r="I9" s="71">
        <f>+'9. Balance de Personal'!I162</f>
        <v>0</v>
      </c>
      <c r="J9" s="71">
        <f>+'9. Balance de Personal'!J162</f>
        <v>0</v>
      </c>
      <c r="K9" s="71">
        <f>+'9. Balance de Personal'!K162</f>
        <v>0</v>
      </c>
    </row>
    <row r="10" spans="2:11" ht="12.75">
      <c r="B10" s="6" t="s">
        <v>78</v>
      </c>
      <c r="C10" s="71">
        <f>+'9. Balance de Personal'!C163</f>
        <v>0</v>
      </c>
      <c r="D10" s="71">
        <f>+'9. Balance de Personal'!D163</f>
        <v>0</v>
      </c>
      <c r="E10" s="71">
        <f>+'9. Balance de Personal'!E163</f>
        <v>0</v>
      </c>
      <c r="F10" s="71">
        <f>+'9. Balance de Personal'!F163</f>
        <v>0</v>
      </c>
      <c r="G10" s="71">
        <f>+'9. Balance de Personal'!G163</f>
        <v>0</v>
      </c>
      <c r="H10" s="71">
        <f>+'9. Balance de Personal'!H163</f>
        <v>0</v>
      </c>
      <c r="I10" s="71">
        <f>+'9. Balance de Personal'!I163</f>
        <v>0</v>
      </c>
      <c r="J10" s="71">
        <f>+'9. Balance de Personal'!J163</f>
        <v>0</v>
      </c>
      <c r="K10" s="71">
        <f>+'9. Balance de Personal'!K163</f>
        <v>0</v>
      </c>
    </row>
    <row r="11" spans="2:11" ht="12.75">
      <c r="B11" s="6" t="s">
        <v>83</v>
      </c>
      <c r="C11" s="71">
        <f>+'9. Balance de Personal'!C164</f>
        <v>0</v>
      </c>
      <c r="D11" s="71">
        <f>+'9. Balance de Personal'!D164</f>
        <v>0</v>
      </c>
      <c r="E11" s="71">
        <f>+'9. Balance de Personal'!E164</f>
        <v>0</v>
      </c>
      <c r="F11" s="71">
        <f>+'9. Balance de Personal'!F164</f>
        <v>0</v>
      </c>
      <c r="G11" s="71">
        <f>+'9. Balance de Personal'!G164</f>
        <v>0</v>
      </c>
      <c r="H11" s="71">
        <f>+'9. Balance de Personal'!H164</f>
        <v>0</v>
      </c>
      <c r="I11" s="71">
        <f>+'9. Balance de Personal'!I164</f>
        <v>0</v>
      </c>
      <c r="J11" s="71">
        <f>+'9. Balance de Personal'!J164</f>
        <v>0</v>
      </c>
      <c r="K11" s="71">
        <f>+'9. Balance de Personal'!K164</f>
        <v>0</v>
      </c>
    </row>
    <row r="12" spans="2:11" ht="12.75">
      <c r="B12" s="10" t="s">
        <v>140</v>
      </c>
      <c r="C12" s="76">
        <f>SUM(C9:C11)</f>
        <v>0</v>
      </c>
      <c r="D12" s="76">
        <f aca="true" t="shared" si="0" ref="D12:K12">SUM(D9:D11)</f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0</v>
      </c>
      <c r="I12" s="76">
        <f t="shared" si="0"/>
        <v>0</v>
      </c>
      <c r="J12" s="76">
        <f t="shared" si="0"/>
        <v>0</v>
      </c>
      <c r="K12" s="76">
        <f t="shared" si="0"/>
        <v>0</v>
      </c>
    </row>
    <row r="13" spans="3:11" ht="12.75"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3.5">
      <c r="A14" s="15" t="s">
        <v>137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3.5">
      <c r="A15" s="15"/>
      <c r="B15" s="6" t="s">
        <v>79</v>
      </c>
      <c r="C15" s="71">
        <f>+'9. Balance de Personal'!C167</f>
        <v>0</v>
      </c>
      <c r="D15" s="71">
        <f>+'9. Balance de Personal'!D167</f>
        <v>0</v>
      </c>
      <c r="E15" s="71">
        <f>+'9. Balance de Personal'!E167</f>
        <v>0</v>
      </c>
      <c r="F15" s="71">
        <f>+'9. Balance de Personal'!F167</f>
        <v>0</v>
      </c>
      <c r="G15" s="71">
        <f>+'9. Balance de Personal'!G167</f>
        <v>0</v>
      </c>
      <c r="H15" s="71">
        <f>+'9. Balance de Personal'!H167</f>
        <v>0</v>
      </c>
      <c r="I15" s="71">
        <f>+'9. Balance de Personal'!I167</f>
        <v>0</v>
      </c>
      <c r="J15" s="71">
        <f>+'9. Balance de Personal'!J167</f>
        <v>0</v>
      </c>
      <c r="K15" s="71">
        <f>+'9. Balance de Personal'!K167</f>
        <v>0</v>
      </c>
    </row>
    <row r="16" spans="2:11" ht="12.75">
      <c r="B16" s="6" t="s">
        <v>82</v>
      </c>
      <c r="C16" s="71">
        <f>+'9. Balance de Personal'!C168</f>
        <v>0</v>
      </c>
      <c r="D16" s="71">
        <f>+'9. Balance de Personal'!D168</f>
        <v>0</v>
      </c>
      <c r="E16" s="71">
        <f>+'9. Balance de Personal'!E168</f>
        <v>0</v>
      </c>
      <c r="F16" s="71">
        <f>+'9. Balance de Personal'!F168</f>
        <v>0</v>
      </c>
      <c r="G16" s="71">
        <f>+'9. Balance de Personal'!G168</f>
        <v>0</v>
      </c>
      <c r="H16" s="71">
        <f>+'9. Balance de Personal'!H168</f>
        <v>0</v>
      </c>
      <c r="I16" s="71">
        <f>+'9. Balance de Personal'!I168</f>
        <v>0</v>
      </c>
      <c r="J16" s="71">
        <f>+'9. Balance de Personal'!J168</f>
        <v>0</v>
      </c>
      <c r="K16" s="71">
        <f>+'9. Balance de Personal'!K168</f>
        <v>0</v>
      </c>
    </row>
    <row r="17" spans="2:11" ht="12.75">
      <c r="B17" s="6" t="s">
        <v>81</v>
      </c>
      <c r="C17" s="71">
        <f>+'9. Balance de Personal'!C169</f>
        <v>0</v>
      </c>
      <c r="D17" s="71">
        <f>+'9. Balance de Personal'!D169</f>
        <v>0</v>
      </c>
      <c r="E17" s="71">
        <f>+'9. Balance de Personal'!E169</f>
        <v>0</v>
      </c>
      <c r="F17" s="71">
        <f>+'9. Balance de Personal'!F169</f>
        <v>0</v>
      </c>
      <c r="G17" s="71">
        <f>+'9. Balance de Personal'!G169</f>
        <v>0</v>
      </c>
      <c r="H17" s="71">
        <f>+'9. Balance de Personal'!H169</f>
        <v>0</v>
      </c>
      <c r="I17" s="71">
        <f>+'9. Balance de Personal'!I169</f>
        <v>0</v>
      </c>
      <c r="J17" s="71">
        <f>+'9. Balance de Personal'!J169</f>
        <v>0</v>
      </c>
      <c r="K17" s="71">
        <f>+'9. Balance de Personal'!K169</f>
        <v>0</v>
      </c>
    </row>
    <row r="18" spans="2:11" ht="12.75">
      <c r="B18" s="6" t="s">
        <v>86</v>
      </c>
      <c r="C18" s="71">
        <f>+'9. Balance de Personal'!C170</f>
        <v>0</v>
      </c>
      <c r="D18" s="71">
        <f>+'9. Balance de Personal'!D170</f>
        <v>0</v>
      </c>
      <c r="E18" s="71">
        <f>+'9. Balance de Personal'!E170</f>
        <v>0</v>
      </c>
      <c r="F18" s="71">
        <f>+'9. Balance de Personal'!F170</f>
        <v>0</v>
      </c>
      <c r="G18" s="71">
        <f>+'9. Balance de Personal'!G170</f>
        <v>0</v>
      </c>
      <c r="H18" s="71">
        <f>+'9. Balance de Personal'!H170</f>
        <v>0</v>
      </c>
      <c r="I18" s="71">
        <f>+'9. Balance de Personal'!I170</f>
        <v>0</v>
      </c>
      <c r="J18" s="71">
        <f>+'9. Balance de Personal'!J170</f>
        <v>0</v>
      </c>
      <c r="K18" s="71">
        <f>+'9. Balance de Personal'!K170</f>
        <v>0</v>
      </c>
    </row>
    <row r="19" spans="2:11" ht="12.75">
      <c r="B19" s="6" t="s">
        <v>85</v>
      </c>
      <c r="C19" s="71">
        <f>+'9. Balance de Personal'!C171</f>
        <v>0</v>
      </c>
      <c r="D19" s="71">
        <f>+'9. Balance de Personal'!D171</f>
        <v>0</v>
      </c>
      <c r="E19" s="71">
        <f>+'9. Balance de Personal'!E171</f>
        <v>0</v>
      </c>
      <c r="F19" s="71">
        <f>+'9. Balance de Personal'!F171</f>
        <v>0</v>
      </c>
      <c r="G19" s="71">
        <f>+'9. Balance de Personal'!G171</f>
        <v>0</v>
      </c>
      <c r="H19" s="71">
        <f>+'9. Balance de Personal'!H171</f>
        <v>0</v>
      </c>
      <c r="I19" s="71">
        <f>+'9. Balance de Personal'!I171</f>
        <v>0</v>
      </c>
      <c r="J19" s="71">
        <f>+'9. Balance de Personal'!J171</f>
        <v>0</v>
      </c>
      <c r="K19" s="71">
        <f>+'9. Balance de Personal'!K171</f>
        <v>0</v>
      </c>
    </row>
    <row r="20" spans="2:11" ht="12.75">
      <c r="B20" s="6" t="s">
        <v>139</v>
      </c>
      <c r="C20" s="71">
        <f>+'9. Balance de Personal'!C172</f>
        <v>0</v>
      </c>
      <c r="D20" s="71">
        <f>+'9. Balance de Personal'!D172</f>
        <v>0</v>
      </c>
      <c r="E20" s="71">
        <f>+'9. Balance de Personal'!E172</f>
        <v>0</v>
      </c>
      <c r="F20" s="71">
        <f>+'9. Balance de Personal'!F172</f>
        <v>0</v>
      </c>
      <c r="G20" s="71">
        <f>+'9. Balance de Personal'!G172</f>
        <v>0</v>
      </c>
      <c r="H20" s="71">
        <f>+'9. Balance de Personal'!H172</f>
        <v>0</v>
      </c>
      <c r="I20" s="71">
        <f>+'9. Balance de Personal'!I172</f>
        <v>0</v>
      </c>
      <c r="J20" s="71">
        <f>+'9. Balance de Personal'!J172</f>
        <v>0</v>
      </c>
      <c r="K20" s="71">
        <f>+'9. Balance de Personal'!K172</f>
        <v>0</v>
      </c>
    </row>
    <row r="21" spans="2:11" ht="12.75">
      <c r="B21" s="6" t="s">
        <v>144</v>
      </c>
      <c r="C21" s="71">
        <f>+'9. Balance de Personal'!C173</f>
        <v>0</v>
      </c>
      <c r="D21" s="71">
        <f>+'9. Balance de Personal'!D173</f>
        <v>0</v>
      </c>
      <c r="E21" s="71">
        <f>+'9. Balance de Personal'!E173</f>
        <v>0</v>
      </c>
      <c r="F21" s="71">
        <f>+'9. Balance de Personal'!F173</f>
        <v>0</v>
      </c>
      <c r="G21" s="71">
        <f>+'9. Balance de Personal'!G173</f>
        <v>0</v>
      </c>
      <c r="H21" s="71">
        <f>+'9. Balance de Personal'!H173</f>
        <v>0</v>
      </c>
      <c r="I21" s="71">
        <f>+'9. Balance de Personal'!I173</f>
        <v>0</v>
      </c>
      <c r="J21" s="71">
        <f>+'9. Balance de Personal'!J173</f>
        <v>0</v>
      </c>
      <c r="K21" s="71">
        <f>+'9. Balance de Personal'!K173</f>
        <v>0</v>
      </c>
    </row>
    <row r="22" spans="2:11" ht="12.75">
      <c r="B22" s="10" t="s">
        <v>141</v>
      </c>
      <c r="C22" s="76">
        <f aca="true" t="shared" si="1" ref="C22:K22">SUM(C15:C21)</f>
        <v>0</v>
      </c>
      <c r="D22" s="76">
        <f t="shared" si="1"/>
        <v>0</v>
      </c>
      <c r="E22" s="76">
        <f t="shared" si="1"/>
        <v>0</v>
      </c>
      <c r="F22" s="76">
        <f t="shared" si="1"/>
        <v>0</v>
      </c>
      <c r="G22" s="76">
        <f t="shared" si="1"/>
        <v>0</v>
      </c>
      <c r="H22" s="76">
        <f t="shared" si="1"/>
        <v>0</v>
      </c>
      <c r="I22" s="76">
        <f t="shared" si="1"/>
        <v>0</v>
      </c>
      <c r="J22" s="76">
        <f t="shared" si="1"/>
        <v>0</v>
      </c>
      <c r="K22" s="76">
        <f t="shared" si="1"/>
        <v>0</v>
      </c>
    </row>
    <row r="23" spans="2:11" ht="12.75">
      <c r="B23" s="19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3.5">
      <c r="A24" s="15" t="s">
        <v>138</v>
      </c>
      <c r="C24" s="72"/>
      <c r="D24" s="72"/>
      <c r="E24" s="72"/>
      <c r="F24" s="72"/>
      <c r="G24" s="72"/>
      <c r="H24" s="72"/>
      <c r="I24" s="72"/>
      <c r="J24" s="72"/>
      <c r="K24" s="72"/>
    </row>
    <row r="25" spans="2:11" ht="12.75">
      <c r="B25" s="6" t="s">
        <v>88</v>
      </c>
      <c r="C25" s="72">
        <f>+'9. Balance de Personal'!C177</f>
        <v>0</v>
      </c>
      <c r="D25" s="72">
        <f>+'9. Balance de Personal'!D177</f>
        <v>0</v>
      </c>
      <c r="E25" s="72">
        <f>+'9. Balance de Personal'!E177</f>
        <v>0</v>
      </c>
      <c r="F25" s="72">
        <f>+'9. Balance de Personal'!F177</f>
        <v>0</v>
      </c>
      <c r="G25" s="72">
        <f>+'9. Balance de Personal'!G177</f>
        <v>0</v>
      </c>
      <c r="H25" s="72">
        <f>+'9. Balance de Personal'!H177</f>
        <v>0</v>
      </c>
      <c r="I25" s="72">
        <f>+'9. Balance de Personal'!I177</f>
        <v>0</v>
      </c>
      <c r="J25" s="72">
        <f>+'9. Balance de Personal'!J177</f>
        <v>0</v>
      </c>
      <c r="K25" s="72">
        <f>+'9. Balance de Personal'!K177</f>
        <v>0</v>
      </c>
    </row>
    <row r="26" spans="2:11" ht="12.75">
      <c r="B26" s="6" t="s">
        <v>89</v>
      </c>
      <c r="C26" s="72">
        <f>+'9. Balance de Personal'!C178</f>
        <v>0</v>
      </c>
      <c r="D26" s="72">
        <f>+'9. Balance de Personal'!D178</f>
        <v>0</v>
      </c>
      <c r="E26" s="72">
        <f>+'9. Balance de Personal'!E178</f>
        <v>0</v>
      </c>
      <c r="F26" s="72">
        <f>+'9. Balance de Personal'!F178</f>
        <v>0</v>
      </c>
      <c r="G26" s="72">
        <f>+'9. Balance de Personal'!G178</f>
        <v>0</v>
      </c>
      <c r="H26" s="72">
        <f>+'9. Balance de Personal'!H178</f>
        <v>0</v>
      </c>
      <c r="I26" s="72">
        <f>+'9. Balance de Personal'!I178</f>
        <v>0</v>
      </c>
      <c r="J26" s="72">
        <f>+'9. Balance de Personal'!J178</f>
        <v>0</v>
      </c>
      <c r="K26" s="72">
        <f>+'9. Balance de Personal'!K178</f>
        <v>0</v>
      </c>
    </row>
    <row r="27" spans="2:11" ht="12.75">
      <c r="B27" s="10" t="s">
        <v>142</v>
      </c>
      <c r="C27" s="76">
        <f>SUM(C25:C26)</f>
        <v>0</v>
      </c>
      <c r="D27" s="76">
        <f aca="true" t="shared" si="2" ref="D27:K27">SUM(D25:D26)</f>
        <v>0</v>
      </c>
      <c r="E27" s="76">
        <f t="shared" si="2"/>
        <v>0</v>
      </c>
      <c r="F27" s="76">
        <f t="shared" si="2"/>
        <v>0</v>
      </c>
      <c r="G27" s="76">
        <f t="shared" si="2"/>
        <v>0</v>
      </c>
      <c r="H27" s="76">
        <f t="shared" si="2"/>
        <v>0</v>
      </c>
      <c r="I27" s="76">
        <f t="shared" si="2"/>
        <v>0</v>
      </c>
      <c r="J27" s="76">
        <f t="shared" si="2"/>
        <v>0</v>
      </c>
      <c r="K27" s="76">
        <f t="shared" si="2"/>
        <v>0</v>
      </c>
    </row>
    <row r="28" spans="2:11" ht="12.75">
      <c r="B28" s="19"/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13.5">
      <c r="A29" s="15" t="s">
        <v>202</v>
      </c>
      <c r="C29" s="71">
        <f aca="true" t="shared" si="3" ref="C29:K29">+C12+C22+C27</f>
        <v>0</v>
      </c>
      <c r="D29" s="71">
        <f t="shared" si="3"/>
        <v>0</v>
      </c>
      <c r="E29" s="71">
        <f t="shared" si="3"/>
        <v>0</v>
      </c>
      <c r="F29" s="71">
        <f t="shared" si="3"/>
        <v>0</v>
      </c>
      <c r="G29" s="71">
        <f t="shared" si="3"/>
        <v>0</v>
      </c>
      <c r="H29" s="71">
        <f t="shared" si="3"/>
        <v>0</v>
      </c>
      <c r="I29" s="71">
        <f t="shared" si="3"/>
        <v>0</v>
      </c>
      <c r="J29" s="71">
        <f t="shared" si="3"/>
        <v>0</v>
      </c>
      <c r="K29" s="71">
        <f t="shared" si="3"/>
        <v>0</v>
      </c>
    </row>
    <row r="30" spans="1:11" ht="13.5">
      <c r="A30" s="15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3.5">
      <c r="A31" s="15"/>
      <c r="B31" s="13" t="s">
        <v>59</v>
      </c>
      <c r="C31" s="71"/>
      <c r="D31" s="71"/>
      <c r="E31" s="71"/>
      <c r="F31" s="71"/>
      <c r="G31" s="71"/>
      <c r="H31" s="71"/>
      <c r="I31" s="71"/>
      <c r="J31" s="71"/>
      <c r="K31" s="71"/>
    </row>
    <row r="32" spans="3:11" ht="12.75"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2.75">
      <c r="A33" s="17" t="s">
        <v>203</v>
      </c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2.75">
      <c r="A34" s="17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3.5">
      <c r="A35" s="15" t="s">
        <v>79</v>
      </c>
      <c r="C35" s="71"/>
      <c r="D35" s="71"/>
      <c r="E35" s="71"/>
      <c r="F35" s="71"/>
      <c r="G35" s="71"/>
      <c r="H35" s="71"/>
      <c r="I35" s="71"/>
      <c r="J35" s="71"/>
      <c r="K35" s="71"/>
    </row>
    <row r="36" spans="2:11" ht="12.75">
      <c r="B36" s="6" t="s">
        <v>24</v>
      </c>
      <c r="C36" s="74"/>
      <c r="D36" s="74"/>
      <c r="E36" s="74"/>
      <c r="F36" s="74"/>
      <c r="G36" s="75">
        <f>SUM(C36:F36)</f>
        <v>0</v>
      </c>
      <c r="H36" s="74"/>
      <c r="I36" s="74"/>
      <c r="J36" s="74"/>
      <c r="K36" s="74"/>
    </row>
    <row r="37" spans="2:11" ht="12.75">
      <c r="B37" s="6" t="s">
        <v>24</v>
      </c>
      <c r="C37" s="74"/>
      <c r="D37" s="74"/>
      <c r="E37" s="74"/>
      <c r="F37" s="74"/>
      <c r="G37" s="75">
        <f>SUM(C37:F37)</f>
        <v>0</v>
      </c>
      <c r="H37" s="74"/>
      <c r="I37" s="74"/>
      <c r="J37" s="74"/>
      <c r="K37" s="74"/>
    </row>
    <row r="38" spans="2:11" ht="12.75">
      <c r="B38" s="10" t="s">
        <v>136</v>
      </c>
      <c r="C38" s="76">
        <f aca="true" t="shared" si="4" ref="C38:K38">SUM(C36:C37)</f>
        <v>0</v>
      </c>
      <c r="D38" s="76">
        <f t="shared" si="4"/>
        <v>0</v>
      </c>
      <c r="E38" s="76">
        <f t="shared" si="4"/>
        <v>0</v>
      </c>
      <c r="F38" s="76">
        <f t="shared" si="4"/>
        <v>0</v>
      </c>
      <c r="G38" s="76">
        <f t="shared" si="4"/>
        <v>0</v>
      </c>
      <c r="H38" s="76">
        <f t="shared" si="4"/>
        <v>0</v>
      </c>
      <c r="I38" s="76">
        <f t="shared" si="4"/>
        <v>0</v>
      </c>
      <c r="J38" s="76">
        <f t="shared" si="4"/>
        <v>0</v>
      </c>
      <c r="K38" s="76">
        <f t="shared" si="4"/>
        <v>0</v>
      </c>
    </row>
    <row r="39" spans="3:11" ht="12.75"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3.5">
      <c r="A40" s="15" t="s">
        <v>150</v>
      </c>
      <c r="C40" s="71"/>
      <c r="D40" s="71"/>
      <c r="E40" s="71"/>
      <c r="F40" s="71"/>
      <c r="G40" s="75"/>
      <c r="H40" s="71"/>
      <c r="I40" s="71"/>
      <c r="J40" s="71"/>
      <c r="K40" s="71"/>
    </row>
    <row r="41" spans="1:11" ht="13.5">
      <c r="A41" s="15"/>
      <c r="B41" s="6" t="s">
        <v>24</v>
      </c>
      <c r="C41" s="74"/>
      <c r="D41" s="74"/>
      <c r="E41" s="74"/>
      <c r="F41" s="74"/>
      <c r="G41" s="75">
        <f>SUM(C41:F41)</f>
        <v>0</v>
      </c>
      <c r="H41" s="74"/>
      <c r="I41" s="74"/>
      <c r="J41" s="74"/>
      <c r="K41" s="74"/>
    </row>
    <row r="42" spans="2:11" ht="12.75">
      <c r="B42" s="6" t="s">
        <v>24</v>
      </c>
      <c r="C42" s="74"/>
      <c r="D42" s="74"/>
      <c r="E42" s="74"/>
      <c r="F42" s="74"/>
      <c r="G42" s="75">
        <f>SUM(C42:F42)</f>
        <v>0</v>
      </c>
      <c r="H42" s="74"/>
      <c r="I42" s="74"/>
      <c r="J42" s="74"/>
      <c r="K42" s="74"/>
    </row>
    <row r="43" spans="2:11" ht="12.75">
      <c r="B43" s="10" t="s">
        <v>70</v>
      </c>
      <c r="C43" s="76">
        <f>SUM(C41:C42)</f>
        <v>0</v>
      </c>
      <c r="D43" s="76">
        <f aca="true" t="shared" si="5" ref="D43:K43">SUM(D41:D42)</f>
        <v>0</v>
      </c>
      <c r="E43" s="76">
        <f t="shared" si="5"/>
        <v>0</v>
      </c>
      <c r="F43" s="76">
        <f t="shared" si="5"/>
        <v>0</v>
      </c>
      <c r="G43" s="76">
        <f t="shared" si="5"/>
        <v>0</v>
      </c>
      <c r="H43" s="76">
        <f t="shared" si="5"/>
        <v>0</v>
      </c>
      <c r="I43" s="76">
        <f t="shared" si="5"/>
        <v>0</v>
      </c>
      <c r="J43" s="76">
        <f t="shared" si="5"/>
        <v>0</v>
      </c>
      <c r="K43" s="76">
        <f t="shared" si="5"/>
        <v>0</v>
      </c>
    </row>
    <row r="44" spans="3:11" ht="12.75"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3.5">
      <c r="A45" s="15" t="s">
        <v>146</v>
      </c>
      <c r="C45" s="71"/>
      <c r="D45" s="71"/>
      <c r="E45" s="71"/>
      <c r="F45" s="71"/>
      <c r="G45" s="71"/>
      <c r="H45" s="71"/>
      <c r="I45" s="71"/>
      <c r="J45" s="71"/>
      <c r="K45" s="71"/>
    </row>
    <row r="46" spans="2:11" ht="12.75">
      <c r="B46" s="6" t="s">
        <v>24</v>
      </c>
      <c r="C46" s="74"/>
      <c r="D46" s="74"/>
      <c r="E46" s="74"/>
      <c r="F46" s="74"/>
      <c r="G46" s="75">
        <f>SUM(C46:F46)</f>
        <v>0</v>
      </c>
      <c r="H46" s="74"/>
      <c r="I46" s="74"/>
      <c r="J46" s="74"/>
      <c r="K46" s="74"/>
    </row>
    <row r="47" spans="2:11" ht="12.75">
      <c r="B47" s="6" t="s">
        <v>24</v>
      </c>
      <c r="C47" s="74"/>
      <c r="D47" s="74"/>
      <c r="E47" s="74"/>
      <c r="F47" s="74"/>
      <c r="G47" s="75">
        <f>SUM(C47:F47)</f>
        <v>0</v>
      </c>
      <c r="H47" s="74"/>
      <c r="I47" s="74"/>
      <c r="J47" s="74"/>
      <c r="K47" s="74"/>
    </row>
    <row r="48" spans="2:11" ht="12.75">
      <c r="B48" s="10" t="s">
        <v>147</v>
      </c>
      <c r="C48" s="76">
        <f>SUM(C46:C47)</f>
        <v>0</v>
      </c>
      <c r="D48" s="76">
        <f aca="true" t="shared" si="6" ref="D48:K48">SUM(D46:D47)</f>
        <v>0</v>
      </c>
      <c r="E48" s="76">
        <f t="shared" si="6"/>
        <v>0</v>
      </c>
      <c r="F48" s="76">
        <f t="shared" si="6"/>
        <v>0</v>
      </c>
      <c r="G48" s="76">
        <f t="shared" si="6"/>
        <v>0</v>
      </c>
      <c r="H48" s="76">
        <f t="shared" si="6"/>
        <v>0</v>
      </c>
      <c r="I48" s="76">
        <f t="shared" si="6"/>
        <v>0</v>
      </c>
      <c r="J48" s="76">
        <f t="shared" si="6"/>
        <v>0</v>
      </c>
      <c r="K48" s="76">
        <f t="shared" si="6"/>
        <v>0</v>
      </c>
    </row>
    <row r="49" spans="3:11" ht="12.75"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3.5">
      <c r="A50" s="15" t="s">
        <v>151</v>
      </c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3.5">
      <c r="A51" s="15"/>
      <c r="B51" s="6" t="s">
        <v>148</v>
      </c>
      <c r="C51" s="74"/>
      <c r="D51" s="74"/>
      <c r="E51" s="74"/>
      <c r="F51" s="74"/>
      <c r="G51" s="75">
        <f>SUM(C51:F51)</f>
        <v>0</v>
      </c>
      <c r="H51" s="74"/>
      <c r="I51" s="74"/>
      <c r="J51" s="74"/>
      <c r="K51" s="74"/>
    </row>
    <row r="52" spans="1:11" ht="13.5">
      <c r="A52" s="15"/>
      <c r="B52" s="6" t="s">
        <v>152</v>
      </c>
      <c r="C52" s="74"/>
      <c r="D52" s="74"/>
      <c r="E52" s="74"/>
      <c r="F52" s="74"/>
      <c r="G52" s="75">
        <f>SUM(C52:F52)</f>
        <v>0</v>
      </c>
      <c r="H52" s="74"/>
      <c r="I52" s="74"/>
      <c r="J52" s="74"/>
      <c r="K52" s="74"/>
    </row>
    <row r="53" spans="2:11" ht="12.75">
      <c r="B53" s="6" t="s">
        <v>24</v>
      </c>
      <c r="C53" s="74"/>
      <c r="D53" s="74"/>
      <c r="E53" s="74"/>
      <c r="F53" s="74"/>
      <c r="G53" s="75">
        <f>SUM(C53:F53)</f>
        <v>0</v>
      </c>
      <c r="H53" s="74"/>
      <c r="I53" s="74"/>
      <c r="J53" s="74"/>
      <c r="K53" s="74"/>
    </row>
    <row r="54" spans="2:11" ht="12.75">
      <c r="B54" s="10" t="s">
        <v>157</v>
      </c>
      <c r="C54" s="76">
        <f>SUM(C51:C53)</f>
        <v>0</v>
      </c>
      <c r="D54" s="76">
        <f aca="true" t="shared" si="7" ref="D54:K54">SUM(D51:D53)</f>
        <v>0</v>
      </c>
      <c r="E54" s="76">
        <f t="shared" si="7"/>
        <v>0</v>
      </c>
      <c r="F54" s="76">
        <f t="shared" si="7"/>
        <v>0</v>
      </c>
      <c r="G54" s="76">
        <f t="shared" si="7"/>
        <v>0</v>
      </c>
      <c r="H54" s="76">
        <f t="shared" si="7"/>
        <v>0</v>
      </c>
      <c r="I54" s="76">
        <f t="shared" si="7"/>
        <v>0</v>
      </c>
      <c r="J54" s="76">
        <f t="shared" si="7"/>
        <v>0</v>
      </c>
      <c r="K54" s="76">
        <f t="shared" si="7"/>
        <v>0</v>
      </c>
    </row>
    <row r="55" spans="2:11" ht="12.75">
      <c r="B55" s="19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3.5">
      <c r="A56" s="15" t="s">
        <v>153</v>
      </c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3.5">
      <c r="A57" s="15"/>
      <c r="B57" s="6" t="s">
        <v>154</v>
      </c>
      <c r="C57" s="74"/>
      <c r="D57" s="74"/>
      <c r="E57" s="74"/>
      <c r="F57" s="74"/>
      <c r="G57" s="75">
        <f>SUM(C57:F57)</f>
        <v>0</v>
      </c>
      <c r="H57" s="74"/>
      <c r="I57" s="74"/>
      <c r="J57" s="74"/>
      <c r="K57" s="74"/>
    </row>
    <row r="58" spans="1:11" ht="13.5">
      <c r="A58" s="15"/>
      <c r="B58" s="6" t="s">
        <v>155</v>
      </c>
      <c r="C58" s="74"/>
      <c r="D58" s="74"/>
      <c r="E58" s="74"/>
      <c r="F58" s="74"/>
      <c r="G58" s="75">
        <f>SUM(C58:F58)</f>
        <v>0</v>
      </c>
      <c r="H58" s="74"/>
      <c r="I58" s="74"/>
      <c r="J58" s="74"/>
      <c r="K58" s="74"/>
    </row>
    <row r="59" spans="2:11" ht="12.75">
      <c r="B59" s="6" t="s">
        <v>156</v>
      </c>
      <c r="C59" s="74"/>
      <c r="D59" s="74"/>
      <c r="E59" s="74"/>
      <c r="F59" s="74"/>
      <c r="G59" s="75">
        <f>SUM(C59:F59)</f>
        <v>0</v>
      </c>
      <c r="H59" s="74"/>
      <c r="I59" s="74"/>
      <c r="J59" s="74"/>
      <c r="K59" s="74"/>
    </row>
    <row r="60" spans="2:11" ht="12.75">
      <c r="B60" s="10" t="s">
        <v>158</v>
      </c>
      <c r="C60" s="76">
        <f>SUM(C57:C59)</f>
        <v>0</v>
      </c>
      <c r="D60" s="76">
        <f aca="true" t="shared" si="8" ref="D60:K60">SUM(D57:D59)</f>
        <v>0</v>
      </c>
      <c r="E60" s="76">
        <f t="shared" si="8"/>
        <v>0</v>
      </c>
      <c r="F60" s="76">
        <f t="shared" si="8"/>
        <v>0</v>
      </c>
      <c r="G60" s="76">
        <f t="shared" si="8"/>
        <v>0</v>
      </c>
      <c r="H60" s="76">
        <f t="shared" si="8"/>
        <v>0</v>
      </c>
      <c r="I60" s="76">
        <f t="shared" si="8"/>
        <v>0</v>
      </c>
      <c r="J60" s="76">
        <f t="shared" si="8"/>
        <v>0</v>
      </c>
      <c r="K60" s="76">
        <f t="shared" si="8"/>
        <v>0</v>
      </c>
    </row>
    <row r="61" spans="2:11" ht="12.75">
      <c r="B61" s="19"/>
      <c r="C61" s="71"/>
      <c r="D61" s="71"/>
      <c r="E61" s="71"/>
      <c r="F61" s="71"/>
      <c r="G61" s="71"/>
      <c r="H61" s="71"/>
      <c r="I61" s="71"/>
      <c r="J61" s="71"/>
      <c r="K61" s="71"/>
    </row>
    <row r="62" spans="1:11" ht="13.5">
      <c r="A62" s="15" t="s">
        <v>52</v>
      </c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13.5">
      <c r="A63" s="15"/>
      <c r="B63" s="6" t="s">
        <v>145</v>
      </c>
      <c r="C63" s="74"/>
      <c r="D63" s="74"/>
      <c r="E63" s="74"/>
      <c r="F63" s="74"/>
      <c r="G63" s="75">
        <f>SUM(C63:F63)</f>
        <v>0</v>
      </c>
      <c r="H63" s="74"/>
      <c r="I63" s="74"/>
      <c r="J63" s="74"/>
      <c r="K63" s="74"/>
    </row>
    <row r="64" spans="2:11" ht="12.75">
      <c r="B64" s="6" t="s">
        <v>24</v>
      </c>
      <c r="C64" s="74"/>
      <c r="D64" s="74"/>
      <c r="E64" s="74"/>
      <c r="F64" s="74"/>
      <c r="G64" s="75">
        <f>SUM(C64:F64)</f>
        <v>0</v>
      </c>
      <c r="H64" s="74"/>
      <c r="I64" s="74"/>
      <c r="J64" s="74"/>
      <c r="K64" s="74"/>
    </row>
    <row r="65" spans="2:11" ht="12.75">
      <c r="B65" s="6" t="s">
        <v>24</v>
      </c>
      <c r="C65" s="74"/>
      <c r="D65" s="74"/>
      <c r="E65" s="74"/>
      <c r="F65" s="74"/>
      <c r="G65" s="75">
        <f>SUM(C65:F65)</f>
        <v>0</v>
      </c>
      <c r="H65" s="74"/>
      <c r="I65" s="74"/>
      <c r="J65" s="74"/>
      <c r="K65" s="74"/>
    </row>
    <row r="66" spans="2:11" ht="12.75">
      <c r="B66" s="10" t="s">
        <v>57</v>
      </c>
      <c r="C66" s="76">
        <f>SUM(C63:C65)</f>
        <v>0</v>
      </c>
      <c r="D66" s="76">
        <f aca="true" t="shared" si="9" ref="D66:K66">SUM(D63:D65)</f>
        <v>0</v>
      </c>
      <c r="E66" s="76">
        <f t="shared" si="9"/>
        <v>0</v>
      </c>
      <c r="F66" s="76">
        <f t="shared" si="9"/>
        <v>0</v>
      </c>
      <c r="G66" s="76">
        <f t="shared" si="9"/>
        <v>0</v>
      </c>
      <c r="H66" s="76">
        <f t="shared" si="9"/>
        <v>0</v>
      </c>
      <c r="I66" s="76">
        <f t="shared" si="9"/>
        <v>0</v>
      </c>
      <c r="J66" s="76">
        <f t="shared" si="9"/>
        <v>0</v>
      </c>
      <c r="K66" s="76">
        <f t="shared" si="9"/>
        <v>0</v>
      </c>
    </row>
    <row r="67" spans="2:11" ht="12.75">
      <c r="B67" s="19"/>
      <c r="C67" s="71"/>
      <c r="D67" s="71"/>
      <c r="E67" s="71"/>
      <c r="F67" s="71"/>
      <c r="G67" s="71"/>
      <c r="H67" s="71"/>
      <c r="I67" s="71"/>
      <c r="J67" s="71"/>
      <c r="K67" s="71"/>
    </row>
    <row r="68" spans="1:11" ht="13.5">
      <c r="A68" s="15" t="s">
        <v>204</v>
      </c>
      <c r="B68" s="19"/>
      <c r="C68" s="71">
        <f>+C66+C60+C54+C48+C43+C38</f>
        <v>0</v>
      </c>
      <c r="D68" s="71">
        <f aca="true" t="shared" si="10" ref="D68:K68">+D66+D60+D54+D48+D43+D38</f>
        <v>0</v>
      </c>
      <c r="E68" s="71">
        <f t="shared" si="10"/>
        <v>0</v>
      </c>
      <c r="F68" s="71">
        <f t="shared" si="10"/>
        <v>0</v>
      </c>
      <c r="G68" s="71">
        <f t="shared" si="10"/>
        <v>0</v>
      </c>
      <c r="H68" s="71">
        <f t="shared" si="10"/>
        <v>0</v>
      </c>
      <c r="I68" s="71">
        <f t="shared" si="10"/>
        <v>0</v>
      </c>
      <c r="J68" s="71">
        <f t="shared" si="10"/>
        <v>0</v>
      </c>
      <c r="K68" s="71">
        <f t="shared" si="10"/>
        <v>0</v>
      </c>
    </row>
    <row r="69" spans="2:11" ht="12.75">
      <c r="B69" s="19"/>
      <c r="C69" s="71"/>
      <c r="D69" s="71"/>
      <c r="E69" s="71"/>
      <c r="F69" s="71"/>
      <c r="G69" s="71"/>
      <c r="H69" s="71"/>
      <c r="I69" s="71"/>
      <c r="J69" s="71"/>
      <c r="K69" s="71"/>
    </row>
    <row r="70" spans="1:11" ht="13.5">
      <c r="A70" s="15" t="s">
        <v>205</v>
      </c>
      <c r="C70" s="71">
        <f aca="true" t="shared" si="11" ref="C70:K70">+C68+C29</f>
        <v>0</v>
      </c>
      <c r="D70" s="71">
        <f t="shared" si="11"/>
        <v>0</v>
      </c>
      <c r="E70" s="71">
        <f t="shared" si="11"/>
        <v>0</v>
      </c>
      <c r="F70" s="71">
        <f t="shared" si="11"/>
        <v>0</v>
      </c>
      <c r="G70" s="71">
        <f t="shared" si="11"/>
        <v>0</v>
      </c>
      <c r="H70" s="71">
        <f t="shared" si="11"/>
        <v>0</v>
      </c>
      <c r="I70" s="71">
        <f t="shared" si="11"/>
        <v>0</v>
      </c>
      <c r="J70" s="71">
        <f t="shared" si="11"/>
        <v>0</v>
      </c>
      <c r="K70" s="71">
        <f t="shared" si="11"/>
        <v>0</v>
      </c>
    </row>
    <row r="71" ht="13.5">
      <c r="A71" s="15"/>
    </row>
    <row r="72" ht="12.75">
      <c r="B72" s="12" t="s">
        <v>23</v>
      </c>
    </row>
    <row r="73" ht="12.75">
      <c r="B73" s="13" t="s">
        <v>24</v>
      </c>
    </row>
    <row r="74" ht="12.75">
      <c r="B74" s="13" t="s">
        <v>24</v>
      </c>
    </row>
    <row r="75" ht="12.75">
      <c r="B75" s="13" t="s">
        <v>24</v>
      </c>
    </row>
  </sheetData>
  <mergeCells count="1">
    <mergeCell ref="C3:F3"/>
  </mergeCells>
  <printOptions horizontalCentered="1"/>
  <pageMargins left="0.3937007874015748" right="0.3937007874015748" top="0.39" bottom="0.17" header="0.3937007874015748" footer="0"/>
  <pageSetup fitToHeight="3" horizontalDpi="600" verticalDpi="600" orientation="landscape" paperSize="9" scale="90" r:id="rId1"/>
  <headerFooter alignWithMargins="0">
    <oddHeader>&amp;L&amp;"Times New Roman,Negrita"              IAE
Universidad Austral&amp;R&amp;"Times New Roman,Negrita"NV-N-001-IA-1-s
Anexo</oddHeader>
  </headerFooter>
  <rowBreaks count="1" manualBreakCount="1">
    <brk id="3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95" zoomScaleNormal="95" workbookViewId="0" topLeftCell="A1">
      <pane xSplit="2" ySplit="4" topLeftCell="C3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C11" sqref="C11"/>
    </sheetView>
  </sheetViews>
  <sheetFormatPr defaultColWidth="11.421875" defaultRowHeight="12.75"/>
  <cols>
    <col min="1" max="1" width="5.7109375" style="6" customWidth="1"/>
    <col min="2" max="2" width="35.7109375" style="6" customWidth="1"/>
    <col min="3" max="11" width="8.7109375" style="6" customWidth="1"/>
    <col min="12" max="16384" width="11.421875" style="6" customWidth="1"/>
  </cols>
  <sheetData>
    <row r="1" spans="1:3" ht="19.5">
      <c r="A1" s="5" t="s">
        <v>197</v>
      </c>
      <c r="C1" s="33"/>
    </row>
    <row r="3" spans="1:11" s="7" customFormat="1" ht="12.75">
      <c r="A3" s="7" t="s">
        <v>219</v>
      </c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4"/>
      <c r="H4" s="24"/>
      <c r="I4" s="24"/>
      <c r="J4" s="24"/>
      <c r="K4" s="24"/>
    </row>
    <row r="6" ht="12.75">
      <c r="A6" s="17" t="s">
        <v>184</v>
      </c>
    </row>
    <row r="7" ht="12.75">
      <c r="A7" s="17"/>
    </row>
    <row r="8" spans="2:12" ht="12.75">
      <c r="B8" s="6" t="s">
        <v>5</v>
      </c>
      <c r="C8" s="71">
        <f>+'9. Balance de Personal'!C181</f>
        <v>0</v>
      </c>
      <c r="D8" s="71">
        <f>+'9. Balance de Personal'!D181</f>
        <v>0</v>
      </c>
      <c r="E8" s="71">
        <f>+'9. Balance de Personal'!E181</f>
        <v>0</v>
      </c>
      <c r="F8" s="71">
        <f>+'9. Balance de Personal'!F181</f>
        <v>0</v>
      </c>
      <c r="G8" s="71">
        <f>+'9. Balance de Personal'!G181</f>
        <v>0</v>
      </c>
      <c r="H8" s="71">
        <f>+'9. Balance de Personal'!H181</f>
        <v>0</v>
      </c>
      <c r="I8" s="71">
        <f>+'9. Balance de Personal'!I181</f>
        <v>0</v>
      </c>
      <c r="J8" s="71">
        <f>+'9. Balance de Personal'!J181</f>
        <v>0</v>
      </c>
      <c r="K8" s="71">
        <f>+'9. Balance de Personal'!K181</f>
        <v>0</v>
      </c>
      <c r="L8" s="71"/>
    </row>
    <row r="9" spans="2:12" ht="12.75">
      <c r="B9" s="6" t="s">
        <v>210</v>
      </c>
      <c r="C9" s="71">
        <f>+'9. Balance de Personal'!C182</f>
        <v>0</v>
      </c>
      <c r="D9" s="71">
        <f>+'9. Balance de Personal'!D182</f>
        <v>0</v>
      </c>
      <c r="E9" s="71">
        <f>+'9. Balance de Personal'!E182</f>
        <v>0</v>
      </c>
      <c r="F9" s="71">
        <f>+'9. Balance de Personal'!F182</f>
        <v>0</v>
      </c>
      <c r="G9" s="71">
        <f>+'9. Balance de Personal'!G182</f>
        <v>0</v>
      </c>
      <c r="H9" s="71">
        <f>+'9. Balance de Personal'!H182</f>
        <v>0</v>
      </c>
      <c r="I9" s="71">
        <f>+'9. Balance de Personal'!I182</f>
        <v>0</v>
      </c>
      <c r="J9" s="71">
        <f>+'9. Balance de Personal'!J182</f>
        <v>0</v>
      </c>
      <c r="K9" s="71">
        <f>+'9. Balance de Personal'!K182</f>
        <v>0</v>
      </c>
      <c r="L9" s="71"/>
    </row>
    <row r="10" spans="1:12" ht="13.5">
      <c r="A10" s="15"/>
      <c r="B10" s="6" t="s">
        <v>116</v>
      </c>
      <c r="C10" s="71">
        <f>+'9. Balance de Personal'!C183</f>
        <v>0</v>
      </c>
      <c r="D10" s="71">
        <f>+'9. Balance de Personal'!D183</f>
        <v>0</v>
      </c>
      <c r="E10" s="71">
        <f>+'9. Balance de Personal'!E183</f>
        <v>0</v>
      </c>
      <c r="F10" s="71">
        <f>+'9. Balance de Personal'!F183</f>
        <v>0</v>
      </c>
      <c r="G10" s="71">
        <f>+'9. Balance de Personal'!G183</f>
        <v>0</v>
      </c>
      <c r="H10" s="71">
        <f>+'9. Balance de Personal'!H183</f>
        <v>0</v>
      </c>
      <c r="I10" s="71">
        <f>+'9. Balance de Personal'!I183</f>
        <v>0</v>
      </c>
      <c r="J10" s="71">
        <f>+'9. Balance de Personal'!J183</f>
        <v>0</v>
      </c>
      <c r="K10" s="71">
        <f>+'9. Balance de Personal'!K183</f>
        <v>0</v>
      </c>
      <c r="L10" s="71"/>
    </row>
    <row r="11" spans="1:12" ht="13.5">
      <c r="A11" s="15" t="s">
        <v>206</v>
      </c>
      <c r="C11" s="71">
        <f>SUM(C8:C10)</f>
        <v>0</v>
      </c>
      <c r="D11" s="71">
        <f aca="true" t="shared" si="0" ref="D11:K11">SUM(D8:D10)</f>
        <v>0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/>
    </row>
    <row r="12" spans="1:12" ht="13.5">
      <c r="A12" s="15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12" ht="12.75">
      <c r="B13" s="13" t="s">
        <v>65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12" ht="12.75">
      <c r="B14" s="13"/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1:12" ht="12.75">
      <c r="A15" s="17" t="s">
        <v>207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12.75">
      <c r="A16" s="17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13.5">
      <c r="A17" s="15" t="s">
        <v>39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2:12" ht="12.75">
      <c r="B18" s="6" t="s">
        <v>41</v>
      </c>
      <c r="C18" s="74"/>
      <c r="D18" s="74"/>
      <c r="E18" s="74"/>
      <c r="F18" s="74"/>
      <c r="G18" s="75">
        <f>SUM(C18:F18)</f>
        <v>0</v>
      </c>
      <c r="H18" s="74"/>
      <c r="I18" s="74"/>
      <c r="J18" s="74"/>
      <c r="K18" s="74"/>
      <c r="L18" s="71"/>
    </row>
    <row r="19" spans="2:12" ht="12.75">
      <c r="B19" s="6" t="s">
        <v>117</v>
      </c>
      <c r="C19" s="74"/>
      <c r="D19" s="74"/>
      <c r="E19" s="74"/>
      <c r="F19" s="74"/>
      <c r="G19" s="75">
        <f>SUM(C19:F19)</f>
        <v>0</v>
      </c>
      <c r="H19" s="74"/>
      <c r="I19" s="74"/>
      <c r="J19" s="74"/>
      <c r="K19" s="74"/>
      <c r="L19" s="71"/>
    </row>
    <row r="20" spans="2:12" ht="12.75">
      <c r="B20" s="6" t="s">
        <v>42</v>
      </c>
      <c r="C20" s="74"/>
      <c r="D20" s="74"/>
      <c r="E20" s="74"/>
      <c r="F20" s="74"/>
      <c r="G20" s="75">
        <f>SUM(C20:F20)</f>
        <v>0</v>
      </c>
      <c r="H20" s="74"/>
      <c r="I20" s="74"/>
      <c r="J20" s="74"/>
      <c r="K20" s="74"/>
      <c r="L20" s="71"/>
    </row>
    <row r="21" spans="2:12" ht="12.75">
      <c r="B21" s="10" t="s">
        <v>66</v>
      </c>
      <c r="C21" s="76">
        <f>SUM(C18:C20)</f>
        <v>0</v>
      </c>
      <c r="D21" s="76">
        <f aca="true" t="shared" si="1" ref="D21:K21">SUM(D18:D20)</f>
        <v>0</v>
      </c>
      <c r="E21" s="76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  <c r="J21" s="76">
        <f t="shared" si="1"/>
        <v>0</v>
      </c>
      <c r="K21" s="76">
        <f t="shared" si="1"/>
        <v>0</v>
      </c>
      <c r="L21" s="71"/>
    </row>
    <row r="22" spans="3:12" ht="12.75"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13.5">
      <c r="A23" s="15" t="s">
        <v>44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 ht="12.75">
      <c r="B24" s="6" t="s">
        <v>24</v>
      </c>
      <c r="C24" s="74"/>
      <c r="D24" s="74"/>
      <c r="E24" s="74"/>
      <c r="F24" s="74"/>
      <c r="G24" s="75">
        <f>SUM(C24:F24)</f>
        <v>0</v>
      </c>
      <c r="H24" s="74"/>
      <c r="I24" s="74"/>
      <c r="J24" s="74"/>
      <c r="K24" s="74"/>
      <c r="L24" s="71"/>
    </row>
    <row r="25" spans="2:12" ht="12.75">
      <c r="B25" s="6" t="s">
        <v>24</v>
      </c>
      <c r="C25" s="74"/>
      <c r="D25" s="74"/>
      <c r="E25" s="74"/>
      <c r="F25" s="74"/>
      <c r="G25" s="75">
        <f>SUM(C25:F25)</f>
        <v>0</v>
      </c>
      <c r="H25" s="74"/>
      <c r="I25" s="74"/>
      <c r="J25" s="74"/>
      <c r="K25" s="74"/>
      <c r="L25" s="71"/>
    </row>
    <row r="26" spans="2:12" ht="12.75">
      <c r="B26" s="10" t="s">
        <v>46</v>
      </c>
      <c r="C26" s="76">
        <f>SUM(C24:C25)</f>
        <v>0</v>
      </c>
      <c r="D26" s="76">
        <f aca="true" t="shared" si="2" ref="D26:K26">SUM(D24:D25)</f>
        <v>0</v>
      </c>
      <c r="E26" s="76">
        <f t="shared" si="2"/>
        <v>0</v>
      </c>
      <c r="F26" s="76">
        <f t="shared" si="2"/>
        <v>0</v>
      </c>
      <c r="G26" s="76">
        <f t="shared" si="2"/>
        <v>0</v>
      </c>
      <c r="H26" s="76">
        <f t="shared" si="2"/>
        <v>0</v>
      </c>
      <c r="I26" s="76">
        <f t="shared" si="2"/>
        <v>0</v>
      </c>
      <c r="J26" s="76">
        <f t="shared" si="2"/>
        <v>0</v>
      </c>
      <c r="K26" s="76">
        <f t="shared" si="2"/>
        <v>0</v>
      </c>
      <c r="L26" s="71"/>
    </row>
    <row r="27" spans="3:12" ht="12.75"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13.5">
      <c r="A28" s="15" t="s">
        <v>61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3.5">
      <c r="A29" s="15"/>
      <c r="B29" s="6" t="s">
        <v>24</v>
      </c>
      <c r="C29" s="74"/>
      <c r="D29" s="74"/>
      <c r="E29" s="74"/>
      <c r="F29" s="74"/>
      <c r="G29" s="75">
        <f>SUM(C29:F29)</f>
        <v>0</v>
      </c>
      <c r="H29" s="74"/>
      <c r="I29" s="74"/>
      <c r="J29" s="74"/>
      <c r="K29" s="74"/>
      <c r="L29" s="71"/>
    </row>
    <row r="30" spans="1:12" ht="13.5">
      <c r="A30" s="15"/>
      <c r="B30" s="6" t="s">
        <v>24</v>
      </c>
      <c r="C30" s="74"/>
      <c r="D30" s="74"/>
      <c r="E30" s="74"/>
      <c r="F30" s="74"/>
      <c r="G30" s="75">
        <f>SUM(C30:F30)</f>
        <v>0</v>
      </c>
      <c r="H30" s="74"/>
      <c r="I30" s="74"/>
      <c r="J30" s="74"/>
      <c r="K30" s="74"/>
      <c r="L30" s="71"/>
    </row>
    <row r="31" spans="2:12" ht="12.75">
      <c r="B31" s="6" t="s">
        <v>24</v>
      </c>
      <c r="C31" s="74"/>
      <c r="D31" s="74"/>
      <c r="E31" s="74"/>
      <c r="F31" s="74"/>
      <c r="G31" s="75">
        <f>SUM(C31:F31)</f>
        <v>0</v>
      </c>
      <c r="H31" s="74"/>
      <c r="I31" s="74"/>
      <c r="J31" s="74"/>
      <c r="K31" s="74"/>
      <c r="L31" s="71"/>
    </row>
    <row r="32" spans="2:12" ht="12.75">
      <c r="B32" s="10" t="s">
        <v>63</v>
      </c>
      <c r="C32" s="76">
        <f>SUM(C29:C31)</f>
        <v>0</v>
      </c>
      <c r="D32" s="76">
        <f aca="true" t="shared" si="3" ref="D32:K32">SUM(D29:D31)</f>
        <v>0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0</v>
      </c>
      <c r="J32" s="76">
        <f t="shared" si="3"/>
        <v>0</v>
      </c>
      <c r="K32" s="76">
        <f t="shared" si="3"/>
        <v>0</v>
      </c>
      <c r="L32" s="71"/>
    </row>
    <row r="33" spans="2:12" ht="12.75">
      <c r="B33" s="19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3.5">
      <c r="A34" s="15" t="s">
        <v>62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2:12" ht="12.75">
      <c r="B35" s="6" t="s">
        <v>24</v>
      </c>
      <c r="C35" s="74"/>
      <c r="D35" s="74"/>
      <c r="E35" s="74"/>
      <c r="F35" s="74"/>
      <c r="G35" s="75">
        <f>SUM(C35:F35)</f>
        <v>0</v>
      </c>
      <c r="H35" s="74"/>
      <c r="I35" s="74"/>
      <c r="J35" s="74"/>
      <c r="K35" s="74"/>
      <c r="L35" s="71"/>
    </row>
    <row r="36" spans="2:12" ht="12.75">
      <c r="B36" s="6" t="s">
        <v>24</v>
      </c>
      <c r="C36" s="74"/>
      <c r="D36" s="74"/>
      <c r="E36" s="74"/>
      <c r="F36" s="74"/>
      <c r="G36" s="75">
        <f>SUM(C36:F36)</f>
        <v>0</v>
      </c>
      <c r="H36" s="74"/>
      <c r="I36" s="74"/>
      <c r="J36" s="74"/>
      <c r="K36" s="74"/>
      <c r="L36" s="71"/>
    </row>
    <row r="37" spans="2:12" ht="12.75">
      <c r="B37" s="10" t="s">
        <v>64</v>
      </c>
      <c r="C37" s="76">
        <f>SUM(C35:C36)</f>
        <v>0</v>
      </c>
      <c r="D37" s="76">
        <f aca="true" t="shared" si="4" ref="D37:K37">SUM(D35:D36)</f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  <c r="L37" s="71"/>
    </row>
    <row r="38" spans="2:12" ht="12.75">
      <c r="B38" s="19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2:12" ht="12.75">
      <c r="B39" s="19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3.5">
      <c r="A40" s="15" t="s">
        <v>208</v>
      </c>
      <c r="B40" s="19"/>
      <c r="C40" s="71">
        <f>+C37+C32+C26+C21</f>
        <v>0</v>
      </c>
      <c r="D40" s="71">
        <f aca="true" t="shared" si="5" ref="D40:K40">+D37+D32+D26+D21</f>
        <v>0</v>
      </c>
      <c r="E40" s="71">
        <f t="shared" si="5"/>
        <v>0</v>
      </c>
      <c r="F40" s="71">
        <f t="shared" si="5"/>
        <v>0</v>
      </c>
      <c r="G40" s="71">
        <f t="shared" si="5"/>
        <v>0</v>
      </c>
      <c r="H40" s="71">
        <f t="shared" si="5"/>
        <v>0</v>
      </c>
      <c r="I40" s="71">
        <f t="shared" si="5"/>
        <v>0</v>
      </c>
      <c r="J40" s="71">
        <f t="shared" si="5"/>
        <v>0</v>
      </c>
      <c r="K40" s="71">
        <f t="shared" si="5"/>
        <v>0</v>
      </c>
      <c r="L40" s="71"/>
    </row>
    <row r="41" spans="2:12" ht="12.75">
      <c r="B41" s="19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ht="13.5">
      <c r="A42" s="15" t="s">
        <v>209</v>
      </c>
      <c r="C42" s="71">
        <f>+C40+C11</f>
        <v>0</v>
      </c>
      <c r="D42" s="71">
        <f aca="true" t="shared" si="6" ref="D42:K42">+D40+D11</f>
        <v>0</v>
      </c>
      <c r="E42" s="71">
        <f t="shared" si="6"/>
        <v>0</v>
      </c>
      <c r="F42" s="71">
        <f t="shared" si="6"/>
        <v>0</v>
      </c>
      <c r="G42" s="71">
        <f t="shared" si="6"/>
        <v>0</v>
      </c>
      <c r="H42" s="71">
        <f t="shared" si="6"/>
        <v>0</v>
      </c>
      <c r="I42" s="71">
        <f t="shared" si="6"/>
        <v>0</v>
      </c>
      <c r="J42" s="71">
        <f t="shared" si="6"/>
        <v>0</v>
      </c>
      <c r="K42" s="71">
        <f t="shared" si="6"/>
        <v>0</v>
      </c>
      <c r="L42" s="71"/>
    </row>
    <row r="43" spans="1:12" ht="13.5">
      <c r="A43" s="15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3.5">
      <c r="A44" s="15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ht="12.75">
      <c r="B45" s="12" t="s">
        <v>23</v>
      </c>
    </row>
    <row r="46" ht="12.75">
      <c r="B46" s="13" t="s">
        <v>24</v>
      </c>
    </row>
    <row r="47" ht="12.75">
      <c r="B47" s="13" t="s">
        <v>24</v>
      </c>
    </row>
    <row r="48" ht="12.75">
      <c r="B48" s="13" t="s">
        <v>24</v>
      </c>
    </row>
  </sheetData>
  <mergeCells count="1">
    <mergeCell ref="C3:F3"/>
  </mergeCells>
  <printOptions horizontalCentered="1"/>
  <pageMargins left="0.3937007874015748" right="0.3937007874015748" top="0.5905511811023623" bottom="0.3937007874015748" header="0.1968503937007874" footer="0"/>
  <pageSetup fitToHeight="3" horizontalDpi="600" verticalDpi="600" orientation="landscape" paperSize="9" scale="84" r:id="rId1"/>
  <headerFooter alignWithMargins="0">
    <oddHeader>&amp;L&amp;"Times New Roman,Negrita"              IAE
Universidad Austral&amp;R&amp;"Times New Roman,Negrita"NV-N-001-IA-1-s
Anexo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88"/>
  <sheetViews>
    <sheetView zoomScale="95" zoomScaleNormal="95" workbookViewId="0" topLeftCell="A1">
      <pane xSplit="2" ySplit="4" topLeftCell="C26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D30" sqref="D30"/>
    </sheetView>
  </sheetViews>
  <sheetFormatPr defaultColWidth="11.421875" defaultRowHeight="12.75"/>
  <cols>
    <col min="1" max="1" width="8.8515625" style="6" customWidth="1"/>
    <col min="2" max="2" width="37.421875" style="6" customWidth="1"/>
    <col min="3" max="11" width="8.7109375" style="6" customWidth="1"/>
    <col min="12" max="16384" width="11.421875" style="6" customWidth="1"/>
  </cols>
  <sheetData>
    <row r="1" spans="1:3" ht="19.5">
      <c r="A1" s="5" t="s">
        <v>218</v>
      </c>
      <c r="C1" s="33"/>
    </row>
    <row r="3" spans="1:11" s="7" customFormat="1" ht="12.75">
      <c r="A3" s="7" t="s">
        <v>219</v>
      </c>
      <c r="C3" s="91">
        <f>+'1. Cuadro de Resultados'!C3:F3</f>
        <v>2008</v>
      </c>
      <c r="D3" s="91"/>
      <c r="E3" s="91"/>
      <c r="F3" s="91"/>
      <c r="G3" s="23">
        <f>+'1. Cuadro de Resultados'!G3</f>
        <v>2009</v>
      </c>
      <c r="H3" s="21">
        <f>+'1. Cuadro de Resultados'!H3</f>
        <v>2010</v>
      </c>
      <c r="I3" s="21">
        <f>+'1. Cuadro de Resultados'!I3</f>
        <v>2011</v>
      </c>
      <c r="J3" s="21">
        <f>+'1. Cuadro de Resultados'!J3</f>
        <v>2012</v>
      </c>
      <c r="K3" s="21">
        <f>+'1. Cuadro de Resultados'!K3</f>
        <v>2013</v>
      </c>
    </row>
    <row r="4" spans="3:11" ht="12.75">
      <c r="C4" s="20" t="s">
        <v>2</v>
      </c>
      <c r="D4" s="20" t="s">
        <v>3</v>
      </c>
      <c r="E4" s="20" t="s">
        <v>4</v>
      </c>
      <c r="F4" s="20" t="s">
        <v>1</v>
      </c>
      <c r="G4" s="24"/>
      <c r="H4" s="24"/>
      <c r="I4" s="24"/>
      <c r="J4" s="24"/>
      <c r="K4" s="24"/>
    </row>
    <row r="5" spans="3:11" ht="12.75"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17" t="s">
        <v>184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17"/>
      <c r="C7" s="71"/>
      <c r="D7" s="71"/>
      <c r="E7" s="71"/>
      <c r="F7" s="71"/>
      <c r="G7" s="71"/>
      <c r="H7" s="71"/>
      <c r="I7" s="71"/>
      <c r="J7" s="71"/>
      <c r="K7" s="71"/>
    </row>
    <row r="8" spans="1:11" ht="13.5">
      <c r="A8" s="15" t="s">
        <v>111</v>
      </c>
      <c r="C8" s="71"/>
      <c r="D8" s="71"/>
      <c r="E8" s="71"/>
      <c r="F8" s="71"/>
      <c r="G8" s="71"/>
      <c r="H8" s="71"/>
      <c r="I8" s="71"/>
      <c r="J8" s="71"/>
      <c r="K8" s="71"/>
    </row>
    <row r="9" spans="2:11" ht="12.75">
      <c r="B9" s="6" t="s">
        <v>33</v>
      </c>
      <c r="C9" s="71">
        <f>+'9. Balance de Personal'!C187</f>
        <v>0</v>
      </c>
      <c r="D9" s="71">
        <f>+'9. Balance de Personal'!D187</f>
        <v>0</v>
      </c>
      <c r="E9" s="71">
        <f>+'9. Balance de Personal'!E187</f>
        <v>0</v>
      </c>
      <c r="F9" s="71">
        <f>+'9. Balance de Personal'!F187</f>
        <v>0</v>
      </c>
      <c r="G9" s="71">
        <f>+'9. Balance de Personal'!G187</f>
        <v>0</v>
      </c>
      <c r="H9" s="71">
        <f>+'9. Balance de Personal'!H187</f>
        <v>0</v>
      </c>
      <c r="I9" s="71">
        <f>+'9. Balance de Personal'!I187</f>
        <v>0</v>
      </c>
      <c r="J9" s="71">
        <f>+'9. Balance de Personal'!J187</f>
        <v>0</v>
      </c>
      <c r="K9" s="71">
        <f>+'9. Balance de Personal'!K187</f>
        <v>0</v>
      </c>
    </row>
    <row r="10" spans="2:11" ht="12.75">
      <c r="B10" s="6" t="s">
        <v>34</v>
      </c>
      <c r="C10" s="71">
        <f>+'9. Balance de Personal'!C188</f>
        <v>0</v>
      </c>
      <c r="D10" s="71">
        <f>+'9. Balance de Personal'!D188</f>
        <v>0</v>
      </c>
      <c r="E10" s="71">
        <f>+'9. Balance de Personal'!E188</f>
        <v>0</v>
      </c>
      <c r="F10" s="71">
        <f>+'9. Balance de Personal'!F188</f>
        <v>0</v>
      </c>
      <c r="G10" s="71">
        <f>+'9. Balance de Personal'!G188</f>
        <v>0</v>
      </c>
      <c r="H10" s="71">
        <f>+'9. Balance de Personal'!H188</f>
        <v>0</v>
      </c>
      <c r="I10" s="71">
        <f>+'9. Balance de Personal'!I188</f>
        <v>0</v>
      </c>
      <c r="J10" s="71">
        <f>+'9. Balance de Personal'!J188</f>
        <v>0</v>
      </c>
      <c r="K10" s="71">
        <f>+'9. Balance de Personal'!K188</f>
        <v>0</v>
      </c>
    </row>
    <row r="11" spans="2:11" ht="12.75">
      <c r="B11" s="6" t="s">
        <v>35</v>
      </c>
      <c r="C11" s="71">
        <f>+'9. Balance de Personal'!C189</f>
        <v>0</v>
      </c>
      <c r="D11" s="71">
        <f>+'9. Balance de Personal'!D189</f>
        <v>0</v>
      </c>
      <c r="E11" s="71">
        <f>+'9. Balance de Personal'!E189</f>
        <v>0</v>
      </c>
      <c r="F11" s="71">
        <f>+'9. Balance de Personal'!F189</f>
        <v>0</v>
      </c>
      <c r="G11" s="71">
        <f>+'9. Balance de Personal'!G189</f>
        <v>0</v>
      </c>
      <c r="H11" s="71">
        <f>+'9. Balance de Personal'!H189</f>
        <v>0</v>
      </c>
      <c r="I11" s="71">
        <f>+'9. Balance de Personal'!I189</f>
        <v>0</v>
      </c>
      <c r="J11" s="71">
        <f>+'9. Balance de Personal'!J189</f>
        <v>0</v>
      </c>
      <c r="K11" s="71">
        <f>+'9. Balance de Personal'!K189</f>
        <v>0</v>
      </c>
    </row>
    <row r="12" spans="2:11" ht="12.75">
      <c r="B12" s="6" t="s">
        <v>36</v>
      </c>
      <c r="C12" s="71">
        <f>+'9. Balance de Personal'!C190</f>
        <v>0</v>
      </c>
      <c r="D12" s="71">
        <f>+'9. Balance de Personal'!D190</f>
        <v>0</v>
      </c>
      <c r="E12" s="71">
        <f>+'9. Balance de Personal'!E190</f>
        <v>0</v>
      </c>
      <c r="F12" s="71">
        <f>+'9. Balance de Personal'!F190</f>
        <v>0</v>
      </c>
      <c r="G12" s="71">
        <f>+'9. Balance de Personal'!G190</f>
        <v>0</v>
      </c>
      <c r="H12" s="71">
        <f>+'9. Balance de Personal'!H190</f>
        <v>0</v>
      </c>
      <c r="I12" s="71">
        <f>+'9. Balance de Personal'!I190</f>
        <v>0</v>
      </c>
      <c r="J12" s="71">
        <f>+'9. Balance de Personal'!J190</f>
        <v>0</v>
      </c>
      <c r="K12" s="71">
        <f>+'9. Balance de Personal'!K190</f>
        <v>0</v>
      </c>
    </row>
    <row r="13" spans="2:11" ht="12.75">
      <c r="B13" s="10" t="s">
        <v>37</v>
      </c>
      <c r="C13" s="76">
        <f>SUM(C9:C12)</f>
        <v>0</v>
      </c>
      <c r="D13" s="76">
        <f aca="true" t="shared" si="0" ref="D13:K13">SUM(D9:D12)</f>
        <v>0</v>
      </c>
      <c r="E13" s="76">
        <f t="shared" si="0"/>
        <v>0</v>
      </c>
      <c r="F13" s="76">
        <f t="shared" si="0"/>
        <v>0</v>
      </c>
      <c r="G13" s="76">
        <f t="shared" si="0"/>
        <v>0</v>
      </c>
      <c r="H13" s="76">
        <f t="shared" si="0"/>
        <v>0</v>
      </c>
      <c r="I13" s="76">
        <f t="shared" si="0"/>
        <v>0</v>
      </c>
      <c r="J13" s="76">
        <f t="shared" si="0"/>
        <v>0</v>
      </c>
      <c r="K13" s="76">
        <f t="shared" si="0"/>
        <v>0</v>
      </c>
    </row>
    <row r="14" spans="3:11" ht="12.75"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3.5">
      <c r="A15" s="15" t="s">
        <v>30</v>
      </c>
      <c r="C15" s="71"/>
      <c r="D15" s="71"/>
      <c r="E15" s="71"/>
      <c r="F15" s="71"/>
      <c r="G15" s="71"/>
      <c r="H15" s="71"/>
      <c r="I15" s="71"/>
      <c r="J15" s="71"/>
      <c r="K15" s="71"/>
    </row>
    <row r="16" spans="2:11" ht="12.75">
      <c r="B16" s="6" t="s">
        <v>194</v>
      </c>
      <c r="C16" s="71">
        <f>+'9. Balance de Personal'!C174</f>
        <v>0</v>
      </c>
      <c r="D16" s="71">
        <f>+'9. Balance de Personal'!D174</f>
        <v>0</v>
      </c>
      <c r="E16" s="71">
        <f>+'9. Balance de Personal'!E174</f>
        <v>0</v>
      </c>
      <c r="F16" s="71">
        <f>+'9. Balance de Personal'!F174</f>
        <v>0</v>
      </c>
      <c r="G16" s="71">
        <f>+'9. Balance de Personal'!G174</f>
        <v>0</v>
      </c>
      <c r="H16" s="71">
        <f>+'9. Balance de Personal'!H174</f>
        <v>0</v>
      </c>
      <c r="I16" s="71">
        <f>+'9. Balance de Personal'!I174</f>
        <v>0</v>
      </c>
      <c r="J16" s="71">
        <f>+'9. Balance de Personal'!J174</f>
        <v>0</v>
      </c>
      <c r="K16" s="71">
        <f>+'9. Balance de Personal'!K174</f>
        <v>0</v>
      </c>
    </row>
    <row r="17" spans="2:11" ht="12.75">
      <c r="B17" s="6" t="s">
        <v>112</v>
      </c>
      <c r="C17" s="71">
        <f>+'9. Balance de Personal'!C184</f>
        <v>0</v>
      </c>
      <c r="D17" s="71">
        <f>+'9. Balance de Personal'!D184</f>
        <v>0</v>
      </c>
      <c r="E17" s="71">
        <f>+'9. Balance de Personal'!E184</f>
        <v>0</v>
      </c>
      <c r="F17" s="71">
        <f>+'9. Balance de Personal'!F184</f>
        <v>0</v>
      </c>
      <c r="G17" s="71">
        <f>+'9. Balance de Personal'!G184</f>
        <v>0</v>
      </c>
      <c r="H17" s="71">
        <f>+'9. Balance de Personal'!H184</f>
        <v>0</v>
      </c>
      <c r="I17" s="71">
        <f>+'9. Balance de Personal'!I184</f>
        <v>0</v>
      </c>
      <c r="J17" s="71">
        <f>+'9. Balance de Personal'!J184</f>
        <v>0</v>
      </c>
      <c r="K17" s="71">
        <f>+'9. Balance de Personal'!K184</f>
        <v>0</v>
      </c>
    </row>
    <row r="18" spans="2:11" ht="12.75">
      <c r="B18" s="6" t="s">
        <v>113</v>
      </c>
      <c r="C18" s="71">
        <f>+'9. Balance de Personal'!C195</f>
        <v>0</v>
      </c>
      <c r="D18" s="71">
        <f>+'9. Balance de Personal'!D195</f>
        <v>0</v>
      </c>
      <c r="E18" s="71">
        <f>+'9. Balance de Personal'!E195</f>
        <v>0</v>
      </c>
      <c r="F18" s="71">
        <f>+'9. Balance de Personal'!F195</f>
        <v>0</v>
      </c>
      <c r="G18" s="71">
        <f>+'9. Balance de Personal'!G195</f>
        <v>0</v>
      </c>
      <c r="H18" s="71">
        <f>+'9. Balance de Personal'!H195</f>
        <v>0</v>
      </c>
      <c r="I18" s="71">
        <f>+'9. Balance de Personal'!I195</f>
        <v>0</v>
      </c>
      <c r="J18" s="71">
        <f>+'9. Balance de Personal'!J195</f>
        <v>0</v>
      </c>
      <c r="K18" s="71">
        <f>+'9. Balance de Personal'!K195</f>
        <v>0</v>
      </c>
    </row>
    <row r="19" spans="2:11" ht="12.75">
      <c r="B19" s="6" t="s">
        <v>114</v>
      </c>
      <c r="C19" s="71">
        <f>+'9. Balance de Personal'!C191</f>
        <v>0</v>
      </c>
      <c r="D19" s="71">
        <f>+'9. Balance de Personal'!D191</f>
        <v>0</v>
      </c>
      <c r="E19" s="71">
        <f>+'9. Balance de Personal'!E191</f>
        <v>0</v>
      </c>
      <c r="F19" s="71">
        <f>+'9. Balance de Personal'!F191</f>
        <v>0</v>
      </c>
      <c r="G19" s="71">
        <f>+'9. Balance de Personal'!G191</f>
        <v>0</v>
      </c>
      <c r="H19" s="71">
        <f>+'9. Balance de Personal'!H191</f>
        <v>0</v>
      </c>
      <c r="I19" s="71">
        <f>+'9. Balance de Personal'!I191</f>
        <v>0</v>
      </c>
      <c r="J19" s="71">
        <f>+'9. Balance de Personal'!J191</f>
        <v>0</v>
      </c>
      <c r="K19" s="71">
        <f>+'9. Balance de Personal'!K191</f>
        <v>0</v>
      </c>
    </row>
    <row r="20" spans="2:11" ht="12.75">
      <c r="B20" s="6" t="s">
        <v>115</v>
      </c>
      <c r="C20" s="71">
        <f>+'9. Balance de Personal'!C197</f>
        <v>0</v>
      </c>
      <c r="D20" s="71">
        <f>+'9. Balance de Personal'!D197</f>
        <v>0</v>
      </c>
      <c r="E20" s="71">
        <f>+'9. Balance de Personal'!E197</f>
        <v>0</v>
      </c>
      <c r="F20" s="71">
        <f>+'9. Balance de Personal'!F197</f>
        <v>0</v>
      </c>
      <c r="G20" s="71">
        <f>+'9. Balance de Personal'!G197</f>
        <v>0</v>
      </c>
      <c r="H20" s="71">
        <f>+'9. Balance de Personal'!H197</f>
        <v>0</v>
      </c>
      <c r="I20" s="71">
        <f>+'9. Balance de Personal'!I197</f>
        <v>0</v>
      </c>
      <c r="J20" s="71">
        <f>+'9. Balance de Personal'!J197</f>
        <v>0</v>
      </c>
      <c r="K20" s="71">
        <f>+'9. Balance de Personal'!K197</f>
        <v>0</v>
      </c>
    </row>
    <row r="21" spans="2:11" ht="12.75">
      <c r="B21" s="10" t="s">
        <v>38</v>
      </c>
      <c r="C21" s="76">
        <f>SUM(C16:C20)</f>
        <v>0</v>
      </c>
      <c r="D21" s="76">
        <f aca="true" t="shared" si="1" ref="D21:K21">SUM(D16:D20)</f>
        <v>0</v>
      </c>
      <c r="E21" s="76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  <c r="J21" s="76">
        <f t="shared" si="1"/>
        <v>0</v>
      </c>
      <c r="K21" s="76">
        <f t="shared" si="1"/>
        <v>0</v>
      </c>
    </row>
    <row r="22" spans="1:11" ht="13.5">
      <c r="A22" s="15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13.5">
      <c r="A23" s="15" t="s">
        <v>60</v>
      </c>
      <c r="C23" s="71">
        <f>+C21+C13</f>
        <v>0</v>
      </c>
      <c r="D23" s="71">
        <f aca="true" t="shared" si="2" ref="D23:K23">+D21+D13</f>
        <v>0</v>
      </c>
      <c r="E23" s="71">
        <f t="shared" si="2"/>
        <v>0</v>
      </c>
      <c r="F23" s="71">
        <f t="shared" si="2"/>
        <v>0</v>
      </c>
      <c r="G23" s="71">
        <f t="shared" si="2"/>
        <v>0</v>
      </c>
      <c r="H23" s="71">
        <f t="shared" si="2"/>
        <v>0</v>
      </c>
      <c r="I23" s="71">
        <f t="shared" si="2"/>
        <v>0</v>
      </c>
      <c r="J23" s="71">
        <f t="shared" si="2"/>
        <v>0</v>
      </c>
      <c r="K23" s="71">
        <f t="shared" si="2"/>
        <v>0</v>
      </c>
    </row>
    <row r="24" spans="1:11" ht="13.5">
      <c r="A24" s="15"/>
      <c r="C24" s="71"/>
      <c r="D24" s="71"/>
      <c r="E24" s="71"/>
      <c r="F24" s="71"/>
      <c r="G24" s="71"/>
      <c r="H24" s="71"/>
      <c r="I24" s="71"/>
      <c r="J24" s="71"/>
      <c r="K24" s="71"/>
    </row>
    <row r="25" spans="2:11" ht="12.75">
      <c r="B25" s="13" t="s">
        <v>59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2:11" ht="12.75">
      <c r="B26" s="13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2.75">
      <c r="A27" s="17" t="s">
        <v>185</v>
      </c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2.75">
      <c r="A28" s="17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3.5">
      <c r="A29" s="15" t="s">
        <v>39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2:11" ht="12.75">
      <c r="B30" s="6" t="s">
        <v>68</v>
      </c>
      <c r="C30" s="74"/>
      <c r="D30" s="74"/>
      <c r="E30" s="74"/>
      <c r="F30" s="74"/>
      <c r="G30" s="75">
        <f>SUM(C30:F30)</f>
        <v>0</v>
      </c>
      <c r="H30" s="74"/>
      <c r="I30" s="74"/>
      <c r="J30" s="74"/>
      <c r="K30" s="74"/>
    </row>
    <row r="31" spans="2:11" ht="12.75">
      <c r="B31" s="6" t="s">
        <v>69</v>
      </c>
      <c r="C31" s="74"/>
      <c r="D31" s="74"/>
      <c r="E31" s="74"/>
      <c r="F31" s="74"/>
      <c r="G31" s="75">
        <f>SUM(C31:F31)</f>
        <v>0</v>
      </c>
      <c r="H31" s="74"/>
      <c r="I31" s="74"/>
      <c r="J31" s="74"/>
      <c r="K31" s="74"/>
    </row>
    <row r="32" spans="2:11" ht="12.75">
      <c r="B32" s="6" t="s">
        <v>42</v>
      </c>
      <c r="C32" s="74"/>
      <c r="D32" s="74"/>
      <c r="E32" s="74"/>
      <c r="F32" s="74"/>
      <c r="G32" s="75">
        <f>SUM(C32:F32)</f>
        <v>0</v>
      </c>
      <c r="H32" s="74"/>
      <c r="I32" s="74"/>
      <c r="J32" s="74"/>
      <c r="K32" s="74"/>
    </row>
    <row r="33" spans="2:11" ht="12.75">
      <c r="B33" s="10" t="s">
        <v>66</v>
      </c>
      <c r="C33" s="76">
        <f>SUM(C30:C32)</f>
        <v>0</v>
      </c>
      <c r="D33" s="76">
        <f aca="true" t="shared" si="3" ref="D33:K33">SUM(D30:D32)</f>
        <v>0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0</v>
      </c>
      <c r="J33" s="76">
        <f t="shared" si="3"/>
        <v>0</v>
      </c>
      <c r="K33" s="76">
        <f t="shared" si="3"/>
        <v>0</v>
      </c>
    </row>
    <row r="34" spans="3:11" ht="12.75"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3.5">
      <c r="A35" s="15" t="s">
        <v>36</v>
      </c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3.5">
      <c r="A36" s="15"/>
      <c r="B36" s="6" t="s">
        <v>24</v>
      </c>
      <c r="C36" s="74"/>
      <c r="D36" s="74"/>
      <c r="E36" s="74"/>
      <c r="F36" s="74"/>
      <c r="G36" s="75">
        <f>SUM(C36:F36)</f>
        <v>0</v>
      </c>
      <c r="H36" s="74"/>
      <c r="I36" s="74"/>
      <c r="J36" s="74"/>
      <c r="K36" s="74"/>
    </row>
    <row r="37" spans="2:11" ht="12.75">
      <c r="B37" s="10" t="s">
        <v>70</v>
      </c>
      <c r="C37" s="76">
        <f>SUM(C36:C36)</f>
        <v>0</v>
      </c>
      <c r="D37" s="76">
        <f aca="true" t="shared" si="4" ref="D37:K37">SUM(D36:D36)</f>
        <v>0</v>
      </c>
      <c r="E37" s="76">
        <f t="shared" si="4"/>
        <v>0</v>
      </c>
      <c r="F37" s="76">
        <f t="shared" si="4"/>
        <v>0</v>
      </c>
      <c r="G37" s="76">
        <f t="shared" si="4"/>
        <v>0</v>
      </c>
      <c r="H37" s="76">
        <f t="shared" si="4"/>
        <v>0</v>
      </c>
      <c r="I37" s="76">
        <f t="shared" si="4"/>
        <v>0</v>
      </c>
      <c r="J37" s="76">
        <f t="shared" si="4"/>
        <v>0</v>
      </c>
      <c r="K37" s="76">
        <f t="shared" si="4"/>
        <v>0</v>
      </c>
    </row>
    <row r="38" spans="3:11" ht="12.75"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3.5">
      <c r="A39" s="15" t="s">
        <v>40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3.5">
      <c r="A40" s="15"/>
      <c r="B40" s="6" t="s">
        <v>75</v>
      </c>
      <c r="C40" s="74"/>
      <c r="D40" s="74"/>
      <c r="E40" s="74"/>
      <c r="F40" s="74"/>
      <c r="G40" s="75">
        <f>SUM(C40:F40)</f>
        <v>0</v>
      </c>
      <c r="H40" s="74"/>
      <c r="I40" s="74"/>
      <c r="J40" s="74"/>
      <c r="K40" s="74"/>
    </row>
    <row r="41" spans="1:11" ht="13.5">
      <c r="A41" s="15"/>
      <c r="B41" s="6" t="s">
        <v>76</v>
      </c>
      <c r="C41" s="74"/>
      <c r="D41" s="74"/>
      <c r="E41" s="74"/>
      <c r="F41" s="74"/>
      <c r="G41" s="75">
        <f>SUM(C41:F41)</f>
        <v>0</v>
      </c>
      <c r="H41" s="74"/>
      <c r="I41" s="74"/>
      <c r="J41" s="74"/>
      <c r="K41" s="74"/>
    </row>
    <row r="42" spans="1:11" ht="13.5">
      <c r="A42" s="15"/>
      <c r="B42" s="6" t="s">
        <v>77</v>
      </c>
      <c r="C42" s="74"/>
      <c r="D42" s="74"/>
      <c r="E42" s="74"/>
      <c r="F42" s="74"/>
      <c r="G42" s="75">
        <f>SUM(C42:F42)</f>
        <v>0</v>
      </c>
      <c r="H42" s="74"/>
      <c r="I42" s="74"/>
      <c r="J42" s="74"/>
      <c r="K42" s="74"/>
    </row>
    <row r="43" spans="2:11" ht="12.75">
      <c r="B43" s="6" t="s">
        <v>24</v>
      </c>
      <c r="C43" s="74"/>
      <c r="D43" s="74"/>
      <c r="E43" s="74"/>
      <c r="F43" s="74"/>
      <c r="G43" s="75">
        <f>SUM(C43:F43)</f>
        <v>0</v>
      </c>
      <c r="H43" s="74"/>
      <c r="I43" s="74"/>
      <c r="J43" s="74"/>
      <c r="K43" s="74"/>
    </row>
    <row r="44" spans="2:11" ht="12.75">
      <c r="B44" s="10" t="s">
        <v>43</v>
      </c>
      <c r="C44" s="76">
        <f>SUM(C40:C43)</f>
        <v>0</v>
      </c>
      <c r="D44" s="76">
        <f aca="true" t="shared" si="5" ref="D44:K44">SUM(D40:D43)</f>
        <v>0</v>
      </c>
      <c r="E44" s="76">
        <f t="shared" si="5"/>
        <v>0</v>
      </c>
      <c r="F44" s="76">
        <f t="shared" si="5"/>
        <v>0</v>
      </c>
      <c r="G44" s="76">
        <f t="shared" si="5"/>
        <v>0</v>
      </c>
      <c r="H44" s="76">
        <f t="shared" si="5"/>
        <v>0</v>
      </c>
      <c r="I44" s="76">
        <f t="shared" si="5"/>
        <v>0</v>
      </c>
      <c r="J44" s="76">
        <f t="shared" si="5"/>
        <v>0</v>
      </c>
      <c r="K44" s="76">
        <f t="shared" si="5"/>
        <v>0</v>
      </c>
    </row>
    <row r="45" spans="1:11" ht="13.5">
      <c r="A45" s="15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3.5">
      <c r="A46" s="15" t="s">
        <v>120</v>
      </c>
      <c r="C46" s="71"/>
      <c r="D46" s="71"/>
      <c r="E46" s="71"/>
      <c r="F46" s="71"/>
      <c r="G46" s="71"/>
      <c r="H46" s="71"/>
      <c r="I46" s="71"/>
      <c r="J46" s="71"/>
      <c r="K46" s="71"/>
    </row>
    <row r="47" spans="2:11" ht="12.75">
      <c r="B47" s="6" t="s">
        <v>24</v>
      </c>
      <c r="C47" s="74"/>
      <c r="D47" s="74"/>
      <c r="E47" s="74"/>
      <c r="F47" s="74"/>
      <c r="G47" s="75">
        <f>SUM(C47:F47)</f>
        <v>0</v>
      </c>
      <c r="H47" s="74"/>
      <c r="I47" s="74"/>
      <c r="J47" s="74"/>
      <c r="K47" s="74"/>
    </row>
    <row r="48" spans="2:11" ht="12.75">
      <c r="B48" s="10" t="s">
        <v>121</v>
      </c>
      <c r="C48" s="76">
        <f>SUM(C47:C47)</f>
        <v>0</v>
      </c>
      <c r="D48" s="76">
        <f aca="true" t="shared" si="6" ref="D48:K48">SUM(D47:D47)</f>
        <v>0</v>
      </c>
      <c r="E48" s="76">
        <f t="shared" si="6"/>
        <v>0</v>
      </c>
      <c r="F48" s="76">
        <f t="shared" si="6"/>
        <v>0</v>
      </c>
      <c r="G48" s="76">
        <f t="shared" si="6"/>
        <v>0</v>
      </c>
      <c r="H48" s="76">
        <f t="shared" si="6"/>
        <v>0</v>
      </c>
      <c r="I48" s="76">
        <f t="shared" si="6"/>
        <v>0</v>
      </c>
      <c r="J48" s="76">
        <f t="shared" si="6"/>
        <v>0</v>
      </c>
      <c r="K48" s="76">
        <f t="shared" si="6"/>
        <v>0</v>
      </c>
    </row>
    <row r="49" spans="3:11" ht="12.75"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3.5">
      <c r="A50" s="15" t="s">
        <v>44</v>
      </c>
      <c r="C50" s="71"/>
      <c r="D50" s="71"/>
      <c r="E50" s="71"/>
      <c r="F50" s="71"/>
      <c r="G50" s="71"/>
      <c r="H50" s="71"/>
      <c r="I50" s="71"/>
      <c r="J50" s="71"/>
      <c r="K50" s="71"/>
    </row>
    <row r="51" spans="2:11" ht="12.75">
      <c r="B51" s="6" t="s">
        <v>24</v>
      </c>
      <c r="C51" s="74"/>
      <c r="D51" s="74"/>
      <c r="E51" s="74"/>
      <c r="F51" s="74"/>
      <c r="G51" s="75">
        <f>SUM(C51:F51)</f>
        <v>0</v>
      </c>
      <c r="H51" s="74"/>
      <c r="I51" s="74"/>
      <c r="J51" s="74"/>
      <c r="K51" s="74"/>
    </row>
    <row r="52" spans="2:11" ht="12.75">
      <c r="B52" s="10" t="s">
        <v>46</v>
      </c>
      <c r="C52" s="76">
        <f>SUM(C51:C51)</f>
        <v>0</v>
      </c>
      <c r="D52" s="76">
        <f aca="true" t="shared" si="7" ref="D52:K52">SUM(D51:D51)</f>
        <v>0</v>
      </c>
      <c r="E52" s="76">
        <f t="shared" si="7"/>
        <v>0</v>
      </c>
      <c r="F52" s="76">
        <f t="shared" si="7"/>
        <v>0</v>
      </c>
      <c r="G52" s="76">
        <f t="shared" si="7"/>
        <v>0</v>
      </c>
      <c r="H52" s="76">
        <f t="shared" si="7"/>
        <v>0</v>
      </c>
      <c r="I52" s="76">
        <f t="shared" si="7"/>
        <v>0</v>
      </c>
      <c r="J52" s="76">
        <f t="shared" si="7"/>
        <v>0</v>
      </c>
      <c r="K52" s="76">
        <f t="shared" si="7"/>
        <v>0</v>
      </c>
    </row>
    <row r="53" spans="3:11" ht="12.75"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3.5">
      <c r="A54" s="15" t="s">
        <v>55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13.5">
      <c r="A55" s="15"/>
      <c r="B55" s="6" t="s">
        <v>48</v>
      </c>
      <c r="C55" s="74"/>
      <c r="D55" s="74"/>
      <c r="E55" s="74"/>
      <c r="F55" s="74"/>
      <c r="G55" s="75">
        <f aca="true" t="shared" si="8" ref="G55:G62">SUM(C55:F55)</f>
        <v>0</v>
      </c>
      <c r="H55" s="74"/>
      <c r="I55" s="74"/>
      <c r="J55" s="74"/>
      <c r="K55" s="74"/>
    </row>
    <row r="56" spans="1:11" ht="13.5">
      <c r="A56" s="15"/>
      <c r="B56" s="6" t="s">
        <v>49</v>
      </c>
      <c r="C56" s="74"/>
      <c r="D56" s="74"/>
      <c r="E56" s="74"/>
      <c r="F56" s="74"/>
      <c r="G56" s="75">
        <f t="shared" si="8"/>
        <v>0</v>
      </c>
      <c r="H56" s="74"/>
      <c r="I56" s="74"/>
      <c r="J56" s="74"/>
      <c r="K56" s="74"/>
    </row>
    <row r="57" spans="1:11" ht="13.5">
      <c r="A57" s="15"/>
      <c r="B57" s="6" t="s">
        <v>50</v>
      </c>
      <c r="C57" s="74"/>
      <c r="D57" s="74"/>
      <c r="E57" s="74"/>
      <c r="F57" s="74"/>
      <c r="G57" s="75">
        <f t="shared" si="8"/>
        <v>0</v>
      </c>
      <c r="H57" s="74"/>
      <c r="I57" s="74"/>
      <c r="J57" s="74"/>
      <c r="K57" s="74"/>
    </row>
    <row r="58" spans="1:11" ht="13.5">
      <c r="A58" s="15"/>
      <c r="B58" s="6" t="s">
        <v>71</v>
      </c>
      <c r="C58" s="74"/>
      <c r="D58" s="74"/>
      <c r="E58" s="74"/>
      <c r="F58" s="74"/>
      <c r="G58" s="75">
        <f t="shared" si="8"/>
        <v>0</v>
      </c>
      <c r="H58" s="74"/>
      <c r="I58" s="74"/>
      <c r="J58" s="74"/>
      <c r="K58" s="74"/>
    </row>
    <row r="59" spans="1:11" ht="13.5">
      <c r="A59" s="15"/>
      <c r="B59" s="6" t="s">
        <v>72</v>
      </c>
      <c r="C59" s="74"/>
      <c r="D59" s="74"/>
      <c r="E59" s="74"/>
      <c r="F59" s="74"/>
      <c r="G59" s="75">
        <f t="shared" si="8"/>
        <v>0</v>
      </c>
      <c r="H59" s="74"/>
      <c r="I59" s="74"/>
      <c r="J59" s="74"/>
      <c r="K59" s="74"/>
    </row>
    <row r="60" spans="1:11" ht="13.5">
      <c r="A60" s="15"/>
      <c r="B60" s="6" t="s">
        <v>106</v>
      </c>
      <c r="C60" s="74"/>
      <c r="D60" s="74"/>
      <c r="E60" s="74"/>
      <c r="F60" s="74"/>
      <c r="G60" s="75">
        <f t="shared" si="8"/>
        <v>0</v>
      </c>
      <c r="H60" s="74"/>
      <c r="I60" s="74"/>
      <c r="J60" s="74"/>
      <c r="K60" s="74"/>
    </row>
    <row r="61" spans="1:11" ht="13.5">
      <c r="A61" s="15"/>
      <c r="B61" s="6" t="s">
        <v>73</v>
      </c>
      <c r="C61" s="74"/>
      <c r="D61" s="74"/>
      <c r="E61" s="74"/>
      <c r="F61" s="74"/>
      <c r="G61" s="75">
        <f t="shared" si="8"/>
        <v>0</v>
      </c>
      <c r="H61" s="74"/>
      <c r="I61" s="74"/>
      <c r="J61" s="74"/>
      <c r="K61" s="74"/>
    </row>
    <row r="62" spans="2:11" ht="12.75">
      <c r="B62" s="6" t="s">
        <v>24</v>
      </c>
      <c r="C62" s="74"/>
      <c r="D62" s="74"/>
      <c r="E62" s="74"/>
      <c r="F62" s="74"/>
      <c r="G62" s="75">
        <f t="shared" si="8"/>
        <v>0</v>
      </c>
      <c r="H62" s="74"/>
      <c r="I62" s="74"/>
      <c r="J62" s="74"/>
      <c r="K62" s="74"/>
    </row>
    <row r="63" spans="2:11" ht="12.75">
      <c r="B63" s="10" t="s">
        <v>56</v>
      </c>
      <c r="C63" s="76">
        <f>SUM(C55:C62)</f>
        <v>0</v>
      </c>
      <c r="D63" s="76">
        <f aca="true" t="shared" si="9" ref="D63:K63">SUM(D55:D62)</f>
        <v>0</v>
      </c>
      <c r="E63" s="76">
        <f t="shared" si="9"/>
        <v>0</v>
      </c>
      <c r="F63" s="76">
        <f t="shared" si="9"/>
        <v>0</v>
      </c>
      <c r="G63" s="76">
        <f t="shared" si="9"/>
        <v>0</v>
      </c>
      <c r="H63" s="76">
        <f t="shared" si="9"/>
        <v>0</v>
      </c>
      <c r="I63" s="76">
        <f t="shared" si="9"/>
        <v>0</v>
      </c>
      <c r="J63" s="76">
        <f t="shared" si="9"/>
        <v>0</v>
      </c>
      <c r="K63" s="76">
        <f t="shared" si="9"/>
        <v>0</v>
      </c>
    </row>
    <row r="64" spans="2:11" ht="12.75">
      <c r="B64" s="19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3.5">
      <c r="A65" s="15" t="s">
        <v>52</v>
      </c>
      <c r="C65" s="71"/>
      <c r="D65" s="71"/>
      <c r="E65" s="71"/>
      <c r="F65" s="71"/>
      <c r="G65" s="71"/>
      <c r="H65" s="71"/>
      <c r="I65" s="71"/>
      <c r="J65" s="71"/>
      <c r="K65" s="71"/>
    </row>
    <row r="66" spans="1:11" ht="13.5">
      <c r="A66" s="15"/>
      <c r="B66" s="6" t="s">
        <v>53</v>
      </c>
      <c r="C66" s="74"/>
      <c r="D66" s="74"/>
      <c r="E66" s="74"/>
      <c r="F66" s="74"/>
      <c r="G66" s="75">
        <f aca="true" t="shared" si="10" ref="G66:G71">SUM(C66:F66)</f>
        <v>0</v>
      </c>
      <c r="H66" s="74"/>
      <c r="I66" s="74"/>
      <c r="J66" s="74"/>
      <c r="K66" s="74"/>
    </row>
    <row r="67" spans="1:11" ht="13.5">
      <c r="A67" s="15"/>
      <c r="B67" s="6" t="s">
        <v>54</v>
      </c>
      <c r="C67" s="74"/>
      <c r="D67" s="74"/>
      <c r="E67" s="74"/>
      <c r="F67" s="74"/>
      <c r="G67" s="75">
        <f t="shared" si="10"/>
        <v>0</v>
      </c>
      <c r="H67" s="74"/>
      <c r="I67" s="74"/>
      <c r="J67" s="74"/>
      <c r="K67" s="74"/>
    </row>
    <row r="68" spans="1:11" ht="13.5">
      <c r="A68" s="15"/>
      <c r="B68" s="6" t="s">
        <v>74</v>
      </c>
      <c r="C68" s="74"/>
      <c r="D68" s="74"/>
      <c r="E68" s="74"/>
      <c r="F68" s="74"/>
      <c r="G68" s="75">
        <f t="shared" si="10"/>
        <v>0</v>
      </c>
      <c r="H68" s="74"/>
      <c r="I68" s="74"/>
      <c r="J68" s="74"/>
      <c r="K68" s="74"/>
    </row>
    <row r="69" spans="2:11" ht="12.75">
      <c r="B69" s="6" t="s">
        <v>149</v>
      </c>
      <c r="C69" s="74"/>
      <c r="D69" s="74"/>
      <c r="E69" s="74"/>
      <c r="F69" s="74"/>
      <c r="G69" s="75">
        <f t="shared" si="10"/>
        <v>0</v>
      </c>
      <c r="H69" s="74"/>
      <c r="I69" s="74"/>
      <c r="J69" s="74"/>
      <c r="K69" s="74"/>
    </row>
    <row r="70" spans="2:11" ht="12.75">
      <c r="B70" s="6" t="s">
        <v>145</v>
      </c>
      <c r="C70" s="74"/>
      <c r="D70" s="74"/>
      <c r="E70" s="74"/>
      <c r="F70" s="74"/>
      <c r="G70" s="75">
        <f t="shared" si="10"/>
        <v>0</v>
      </c>
      <c r="H70" s="74"/>
      <c r="I70" s="74"/>
      <c r="J70" s="74"/>
      <c r="K70" s="74"/>
    </row>
    <row r="71" spans="2:11" ht="12.75">
      <c r="B71" s="6" t="s">
        <v>24</v>
      </c>
      <c r="C71" s="74"/>
      <c r="D71" s="74"/>
      <c r="E71" s="74"/>
      <c r="F71" s="74"/>
      <c r="G71" s="75">
        <f t="shared" si="10"/>
        <v>0</v>
      </c>
      <c r="H71" s="74"/>
      <c r="I71" s="74"/>
      <c r="J71" s="74"/>
      <c r="K71" s="74"/>
    </row>
    <row r="72" spans="2:11" ht="12.75">
      <c r="B72" s="10" t="s">
        <v>57</v>
      </c>
      <c r="C72" s="76">
        <f>SUM(C66:C71)</f>
        <v>0</v>
      </c>
      <c r="D72" s="76">
        <f aca="true" t="shared" si="11" ref="D72:K72">SUM(D66:D71)</f>
        <v>0</v>
      </c>
      <c r="E72" s="76">
        <f t="shared" si="11"/>
        <v>0</v>
      </c>
      <c r="F72" s="76">
        <f t="shared" si="11"/>
        <v>0</v>
      </c>
      <c r="G72" s="76">
        <f t="shared" si="11"/>
        <v>0</v>
      </c>
      <c r="H72" s="76">
        <f t="shared" si="11"/>
        <v>0</v>
      </c>
      <c r="I72" s="76">
        <f t="shared" si="11"/>
        <v>0</v>
      </c>
      <c r="J72" s="76">
        <f t="shared" si="11"/>
        <v>0</v>
      </c>
      <c r="K72" s="76">
        <f t="shared" si="11"/>
        <v>0</v>
      </c>
    </row>
    <row r="73" spans="2:11" ht="12.75">
      <c r="B73" s="19"/>
      <c r="C73" s="71"/>
      <c r="D73" s="71"/>
      <c r="E73" s="71"/>
      <c r="F73" s="71"/>
      <c r="G73" s="71"/>
      <c r="H73" s="71"/>
      <c r="I73" s="71"/>
      <c r="J73" s="71"/>
      <c r="K73" s="71"/>
    </row>
    <row r="74" spans="1:11" ht="13.5">
      <c r="A74" s="15" t="s">
        <v>45</v>
      </c>
      <c r="C74" s="71"/>
      <c r="D74" s="71"/>
      <c r="E74" s="71"/>
      <c r="F74" s="71"/>
      <c r="G74" s="71"/>
      <c r="H74" s="71"/>
      <c r="I74" s="71"/>
      <c r="J74" s="71"/>
      <c r="K74" s="71"/>
    </row>
    <row r="75" spans="2:11" ht="12.75">
      <c r="B75" s="6" t="s">
        <v>24</v>
      </c>
      <c r="C75" s="74"/>
      <c r="D75" s="74"/>
      <c r="E75" s="74"/>
      <c r="F75" s="74"/>
      <c r="G75" s="75">
        <f>SUM(C75:F75)</f>
        <v>0</v>
      </c>
      <c r="H75" s="74"/>
      <c r="I75" s="74"/>
      <c r="J75" s="74"/>
      <c r="K75" s="74"/>
    </row>
    <row r="76" spans="2:11" ht="12.75">
      <c r="B76" s="10" t="s">
        <v>47</v>
      </c>
      <c r="C76" s="76">
        <f>SUM(C75:C75)</f>
        <v>0</v>
      </c>
      <c r="D76" s="76">
        <f aca="true" t="shared" si="12" ref="D76:K76">SUM(D75:D75)</f>
        <v>0</v>
      </c>
      <c r="E76" s="76">
        <f t="shared" si="12"/>
        <v>0</v>
      </c>
      <c r="F76" s="76">
        <f t="shared" si="12"/>
        <v>0</v>
      </c>
      <c r="G76" s="76">
        <f t="shared" si="12"/>
        <v>0</v>
      </c>
      <c r="H76" s="76">
        <f t="shared" si="12"/>
        <v>0</v>
      </c>
      <c r="I76" s="76">
        <f t="shared" si="12"/>
        <v>0</v>
      </c>
      <c r="J76" s="76">
        <f t="shared" si="12"/>
        <v>0</v>
      </c>
      <c r="K76" s="76">
        <f t="shared" si="12"/>
        <v>0</v>
      </c>
    </row>
    <row r="77" spans="2:11" ht="12.75">
      <c r="B77" s="19"/>
      <c r="C77" s="71"/>
      <c r="D77" s="71"/>
      <c r="E77" s="71"/>
      <c r="F77" s="71"/>
      <c r="G77" s="71"/>
      <c r="H77" s="71"/>
      <c r="I77" s="71"/>
      <c r="J77" s="71"/>
      <c r="K77" s="71"/>
    </row>
    <row r="78" spans="1:11" ht="13.5">
      <c r="A78" s="15" t="s">
        <v>51</v>
      </c>
      <c r="B78" s="19"/>
      <c r="C78" s="71">
        <f>+C33+C37+C44+C48+C52+C63+C72+C76</f>
        <v>0</v>
      </c>
      <c r="D78" s="71">
        <f aca="true" t="shared" si="13" ref="D78:K78">+D33+D37+D44+D48+D52+D63+D72+D76</f>
        <v>0</v>
      </c>
      <c r="E78" s="71">
        <f t="shared" si="13"/>
        <v>0</v>
      </c>
      <c r="F78" s="71">
        <f t="shared" si="13"/>
        <v>0</v>
      </c>
      <c r="G78" s="71">
        <f t="shared" si="13"/>
        <v>0</v>
      </c>
      <c r="H78" s="71">
        <f t="shared" si="13"/>
        <v>0</v>
      </c>
      <c r="I78" s="71">
        <f t="shared" si="13"/>
        <v>0</v>
      </c>
      <c r="J78" s="71">
        <f t="shared" si="13"/>
        <v>0</v>
      </c>
      <c r="K78" s="71">
        <f t="shared" si="13"/>
        <v>0</v>
      </c>
    </row>
    <row r="79" spans="2:11" ht="12.75">
      <c r="B79" s="19"/>
      <c r="C79" s="71"/>
      <c r="D79" s="71"/>
      <c r="E79" s="71"/>
      <c r="F79" s="71"/>
      <c r="G79" s="71"/>
      <c r="H79" s="71"/>
      <c r="I79" s="71"/>
      <c r="J79" s="71"/>
      <c r="K79" s="71"/>
    </row>
    <row r="80" spans="1:11" ht="13.5">
      <c r="A80" s="15" t="s">
        <v>58</v>
      </c>
      <c r="C80" s="71">
        <f>+C78+C23</f>
        <v>0</v>
      </c>
      <c r="D80" s="71">
        <f aca="true" t="shared" si="14" ref="D80:K80">+D78+D23</f>
        <v>0</v>
      </c>
      <c r="E80" s="71">
        <f t="shared" si="14"/>
        <v>0</v>
      </c>
      <c r="F80" s="71">
        <f t="shared" si="14"/>
        <v>0</v>
      </c>
      <c r="G80" s="71">
        <f t="shared" si="14"/>
        <v>0</v>
      </c>
      <c r="H80" s="71">
        <f t="shared" si="14"/>
        <v>0</v>
      </c>
      <c r="I80" s="71">
        <f t="shared" si="14"/>
        <v>0</v>
      </c>
      <c r="J80" s="71">
        <f t="shared" si="14"/>
        <v>0</v>
      </c>
      <c r="K80" s="71">
        <f t="shared" si="14"/>
        <v>0</v>
      </c>
    </row>
    <row r="81" spans="1:11" ht="13.5">
      <c r="A81" s="15"/>
      <c r="C81" s="71"/>
      <c r="D81" s="71"/>
      <c r="E81" s="71"/>
      <c r="F81" s="71"/>
      <c r="G81" s="71"/>
      <c r="H81" s="71"/>
      <c r="I81" s="71"/>
      <c r="J81" s="71"/>
      <c r="K81" s="71"/>
    </row>
    <row r="82" spans="1:11" ht="13.5">
      <c r="A82" s="15"/>
      <c r="C82" s="71"/>
      <c r="D82" s="71"/>
      <c r="E82" s="71"/>
      <c r="F82" s="71"/>
      <c r="G82" s="71"/>
      <c r="H82" s="71"/>
      <c r="I82" s="71"/>
      <c r="J82" s="71"/>
      <c r="K82" s="71"/>
    </row>
    <row r="83" spans="2:11" ht="12.75">
      <c r="B83" s="12" t="s">
        <v>23</v>
      </c>
      <c r="C83" s="71"/>
      <c r="D83" s="71"/>
      <c r="E83" s="71"/>
      <c r="F83" s="71"/>
      <c r="G83" s="71"/>
      <c r="H83" s="71"/>
      <c r="I83" s="71"/>
      <c r="J83" s="71"/>
      <c r="K83" s="71"/>
    </row>
    <row r="84" spans="2:11" ht="12.75">
      <c r="B84" s="13" t="s">
        <v>24</v>
      </c>
      <c r="C84" s="71"/>
      <c r="D84" s="71"/>
      <c r="E84" s="71"/>
      <c r="F84" s="71"/>
      <c r="G84" s="71"/>
      <c r="H84" s="71"/>
      <c r="I84" s="71"/>
      <c r="J84" s="71"/>
      <c r="K84" s="71"/>
    </row>
    <row r="85" spans="2:11" ht="12.75">
      <c r="B85" s="13" t="s">
        <v>24</v>
      </c>
      <c r="C85" s="71"/>
      <c r="D85" s="71"/>
      <c r="E85" s="71"/>
      <c r="F85" s="71"/>
      <c r="G85" s="71"/>
      <c r="H85" s="71"/>
      <c r="I85" s="71"/>
      <c r="J85" s="71"/>
      <c r="K85" s="71"/>
    </row>
    <row r="86" spans="2:11" ht="12.75">
      <c r="B86" s="13" t="s">
        <v>24</v>
      </c>
      <c r="C86" s="71"/>
      <c r="D86" s="71"/>
      <c r="E86" s="71"/>
      <c r="F86" s="71"/>
      <c r="G86" s="71"/>
      <c r="H86" s="71"/>
      <c r="I86" s="71"/>
      <c r="J86" s="71"/>
      <c r="K86" s="71"/>
    </row>
    <row r="87" spans="3:11" ht="12.75">
      <c r="C87" s="71"/>
      <c r="D87" s="71"/>
      <c r="E87" s="71"/>
      <c r="F87" s="71"/>
      <c r="G87" s="71"/>
      <c r="H87" s="71"/>
      <c r="I87" s="71"/>
      <c r="J87" s="71"/>
      <c r="K87" s="71"/>
    </row>
    <row r="88" spans="3:11" ht="12.75">
      <c r="C88" s="71"/>
      <c r="D88" s="71"/>
      <c r="E88" s="71"/>
      <c r="F88" s="71"/>
      <c r="G88" s="71"/>
      <c r="H88" s="71"/>
      <c r="I88" s="71"/>
      <c r="J88" s="71"/>
      <c r="K88" s="71"/>
    </row>
  </sheetData>
  <mergeCells count="1">
    <mergeCell ref="C3:F3"/>
  </mergeCells>
  <printOptions horizontalCentered="1"/>
  <pageMargins left="0.3937007874015748" right="0.3937007874015748" top="0.7874015748031497" bottom="0.3937007874015748" header="0.3937007874015748" footer="0"/>
  <pageSetup fitToHeight="3" horizontalDpi="600" verticalDpi="600" orientation="landscape" paperSize="9" scale="85" r:id="rId1"/>
  <headerFooter alignWithMargins="0">
    <oddHeader>&amp;L&amp;"Times New Roman,Negrita"              IAE
Universidad Austral&amp;R&amp;"Times New Roman,Negrita"NV-N-001-IA-1-s
Anexo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Financiero </dc:title>
  <dc:subject/>
  <dc:creator>JQuiroga</dc:creator>
  <cp:keywords/>
  <dc:description/>
  <cp:lastModifiedBy>Centro de Cómputos</cp:lastModifiedBy>
  <cp:lastPrinted>2006-08-30T16:14:48Z</cp:lastPrinted>
  <dcterms:created xsi:type="dcterms:W3CDTF">2002-03-07T18:45:13Z</dcterms:created>
  <dcterms:modified xsi:type="dcterms:W3CDTF">2009-02-04T15:15:46Z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